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harts/chartEx1.xml" ContentType="application/vnd.ms-office.chartex+xml"/>
  <Override PartName="/xl/charts/colors60.xml" ContentType="application/vnd.ms-office.chartcolorstyle+xml"/>
  <Override PartName="/xl/charts/style6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4"/>
  <workbookPr filterPrivacy="1"/>
  <xr:revisionPtr revIDLastSave="0" documentId="8_{FADC0303-E6A6-4C96-9706-6C242F7388D0}" xr6:coauthVersionLast="47" xr6:coauthVersionMax="47" xr10:uidLastSave="{00000000-0000-0000-0000-000000000000}"/>
  <bookViews>
    <workbookView xWindow="-108" yWindow="-108" windowWidth="23256" windowHeight="12576" tabRatio="819" xr2:uid="{00000000-000D-0000-FFFF-FFFF00000000}"/>
  </bookViews>
  <sheets>
    <sheet name="OBSAH" sheetId="21" r:id="rId1"/>
    <sheet name="KAPITOLA 2" sheetId="2" r:id="rId2"/>
    <sheet name="G 1" sheetId="68" r:id="rId3"/>
    <sheet name="G B2.1" sheetId="88" r:id="rId4"/>
    <sheet name="G B2.2" sheetId="87" r:id="rId5"/>
    <sheet name="KAPITOLA 3" sheetId="3" r:id="rId6"/>
    <sheet name="T 1" sheetId="73" r:id="rId7"/>
    <sheet name="G 2" sheetId="74" r:id="rId8"/>
    <sheet name="G 3" sheetId="78" r:id="rId9"/>
    <sheet name="KAPITOLA 4" sheetId="4" r:id="rId10"/>
    <sheet name="T 2" sheetId="80" r:id="rId11"/>
    <sheet name="T 3" sheetId="81" r:id="rId12"/>
    <sheet name="G 4" sheetId="82" r:id="rId13"/>
    <sheet name="G 5" sheetId="83" r:id="rId14"/>
    <sheet name="T 4" sheetId="84" r:id="rId15"/>
    <sheet name="G 6" sheetId="86" r:id="rId16"/>
    <sheet name="G 7" sheetId="85" r:id="rId17"/>
    <sheet name="G B5.1" sheetId="89" r:id="rId18"/>
    <sheet name="T B5.1" sheetId="90" r:id="rId19"/>
    <sheet name="G B5.2" sheetId="91" r:id="rId20"/>
    <sheet name="G B5.3" sheetId="92" r:id="rId21"/>
    <sheet name="G B5.4" sheetId="93" r:id="rId22"/>
    <sheet name="G B5.5" sheetId="94" r:id="rId23"/>
  </sheets>
  <externalReferences>
    <externalReference r:id="rId24"/>
    <externalReference r:id="rId25"/>
  </externalReferences>
  <definedNames>
    <definedName name="_Toc52544076" localSheetId="0">OBSAH!$B$21</definedName>
    <definedName name="_Toc52544077" localSheetId="0">OBSAH!$B$26</definedName>
    <definedName name="_Toc52544078" localSheetId="0">OBSAH!$C$27</definedName>
    <definedName name="_xlchart.v5.0" hidden="1">'G 6'!$A$2</definedName>
    <definedName name="_xlchart.v5.1" hidden="1">'G 6'!$A$3:$A$16</definedName>
    <definedName name="_xlchart.v5.2" hidden="1">'G 6'!$C$2</definedName>
    <definedName name="_xlchart.v5.3" hidden="1">'G 6'!$C$3:$C$16</definedName>
    <definedName name="_xlchart.v5.4" hidden="1">'[1]Graf 7 (CZ)'!$B$1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89" l="1"/>
  <c r="K4" i="89" s="1"/>
  <c r="K6" i="89" s="1"/>
  <c r="J5" i="89"/>
  <c r="J4" i="89" s="1"/>
  <c r="J6" i="89" s="1"/>
  <c r="I5" i="89"/>
  <c r="I4" i="89" s="1"/>
  <c r="I6" i="89" s="1"/>
  <c r="H5" i="89"/>
  <c r="H4" i="89" s="1"/>
  <c r="H6" i="89" s="1"/>
  <c r="G5" i="89"/>
  <c r="G4" i="89" s="1"/>
  <c r="G6" i="89" s="1"/>
  <c r="F5" i="89"/>
  <c r="F4" i="89" s="1"/>
  <c r="F6" i="89" s="1"/>
  <c r="E5" i="89"/>
  <c r="E4" i="89" s="1"/>
  <c r="E6" i="89" s="1"/>
  <c r="D5" i="89"/>
  <c r="D4" i="89" s="1"/>
  <c r="D6" i="89" s="1"/>
  <c r="C5" i="89"/>
  <c r="C4" i="89" s="1"/>
  <c r="C6" i="89" s="1"/>
  <c r="B5" i="89"/>
  <c r="B4" i="89" s="1"/>
  <c r="B6" i="89" s="1"/>
  <c r="K3" i="89"/>
  <c r="J3" i="89"/>
  <c r="I3" i="89"/>
  <c r="H3" i="89"/>
  <c r="G3" i="89"/>
  <c r="F3" i="89"/>
  <c r="E3" i="89"/>
  <c r="D3" i="89"/>
  <c r="C3" i="89"/>
  <c r="B3" i="89"/>
  <c r="C20" i="83" l="1"/>
  <c r="B20" i="83"/>
  <c r="F9" i="73" l="1"/>
  <c r="E9" i="73"/>
</calcChain>
</file>

<file path=xl/sharedStrings.xml><?xml version="1.0" encoding="utf-8"?>
<sst xmlns="http://schemas.openxmlformats.org/spreadsheetml/2006/main" count="344" uniqueCount="252">
  <si>
    <t>Zpráva o plnění pravidel rozpočtové odpovědnosti za rok 2022</t>
  </si>
  <si>
    <t>září 2023</t>
  </si>
  <si>
    <t>ÚVOD</t>
  </si>
  <si>
    <t>1</t>
  </si>
  <si>
    <t>HOSPODAŘENÍ SEKTORU VEŘEJNÝCH INSTITUCÍ</t>
  </si>
  <si>
    <t>2</t>
  </si>
  <si>
    <t>PRAVIDLO LIMITU VÝŠE DLUHU</t>
  </si>
  <si>
    <t>Graf 1 Dluh sektoru veřejných institucí po odečtení rezervy peněžních prostředků při financování státního dluhu</t>
  </si>
  <si>
    <t>Graf B2.1 Součet poměrů salda k HDP versus změna poměru dluhu k HDP v období 2018–2022</t>
  </si>
  <si>
    <t>Graf B2.2 Faktory ovlivňující změnu poměru dluhu k HDP v období 2018–2022</t>
  </si>
  <si>
    <t>3</t>
  </si>
  <si>
    <t>PRAVIDLO STANOVENÍ CELKOVÝCH VÝDAJŮ SEKTORU VEŘEJNÝCH INSTITUCÍ A ODVOZENÍ VÝDAJOVÉHO RÁMCE STÁTNÍHO ROZPOČTU A STÁTNÍCH FONDŮ</t>
  </si>
  <si>
    <t>Tabulka 1 Vývoj klíčových ukazatelů výdajového pravidla a skutečně dosažené hodnoty v roce 2022 (v mld. Kč, pokud není uvedeno jinak)</t>
  </si>
  <si>
    <t xml:space="preserve">Graf 2 Strukturální saldo hospodaření sektoru veřejných institucí </t>
  </si>
  <si>
    <t>Graf 3 Rozklad celkového salda sektoru veřejných institucí</t>
  </si>
  <si>
    <t>4</t>
  </si>
  <si>
    <t>HOSPODAŘENÍ ÚZEMNÍCH SAMOSPRÁVNÝCH CELKŮ</t>
  </si>
  <si>
    <t>4.1</t>
  </si>
  <si>
    <t>Vývoj hospodaření subsektoru místních vládních institucí ČR v letech 2019–2022</t>
  </si>
  <si>
    <t>Tabulka 2 Hospodaření subsektoru místních vládních institucí ČR v letech 2019 až 2022</t>
  </si>
  <si>
    <t>Tabulka 3 Dluh subsektoru místních vládních institucí ČR v letech 2019 až 2022</t>
  </si>
  <si>
    <t>Graf 4 Investice subsektoru místních vládních institucí ČR v letech 2019 až 2022</t>
  </si>
  <si>
    <t>4.2</t>
  </si>
  <si>
    <t>Pravidlo rozpočtové odpovědnosti územních samosprávných celků a jeho dodržování v roce 2022</t>
  </si>
  <si>
    <t xml:space="preserve">Graf 5 Počty obcí v intervalech dle procentní výše ukazatele pravidla rozpočtové odpovědnosti, srovnání let 2021 a 2022 </t>
  </si>
  <si>
    <t xml:space="preserve">Tabulka 4 Počet obcí překračujících 60% hodnotu dluhového kritéria pravidla rozpočtové odpovědnosti </t>
  </si>
  <si>
    <t xml:space="preserve">Graf 6 Počet obcí překračujících 60% hodnotu dluhového kritéria pravidla rozpočtové odpovědnosti </t>
  </si>
  <si>
    <t>Graf 7 Kraje dle poměru dluhu k průměru příjmů za poslední čtyři roky, srovnání let 2021 a 2022</t>
  </si>
  <si>
    <t>Graf B5.1 Úspory územních samosprávných celků v letech 2013–2022</t>
  </si>
  <si>
    <t>Tabulka B5.1 Úspory územních samosprávných celků k 31. prosinci 2022</t>
  </si>
  <si>
    <t xml:space="preserve">Graf B5.2 Porovnání salda hospodaření, meziroční změny úspor a meziroční změny dluhu územních samosprávných celků v letech 2013–2022 </t>
  </si>
  <si>
    <t xml:space="preserve">Graf B5.3 Dluh územních samosprávných celků v letech 2013–2022 </t>
  </si>
  <si>
    <t xml:space="preserve">Graf B5.4 Porovnání výše úspor a investic územních samosprávných celků v letech 2013–2022 </t>
  </si>
  <si>
    <t xml:space="preserve">Graf B5.5 Přijaté dotace a investice územních samosprávných celků v letech 2013–2022 </t>
  </si>
  <si>
    <t>SHRNUTÍ</t>
  </si>
  <si>
    <t>Dluh sektoru veřejných institucí po odečtení rezervy peněžních prostředků při financování státního dluhu</t>
  </si>
  <si>
    <t>Výše dluhu dle MF ČR (srpen, 2023)</t>
  </si>
  <si>
    <t>Predikce dle MF ČR (srpen, 2023)</t>
  </si>
  <si>
    <t>Hranice dluhové brzdy dle Zákona</t>
  </si>
  <si>
    <t>Zpět na Obsah</t>
  </si>
  <si>
    <t>Součet poměrů salda k HDP versus změna poměru dluhu k HDP v období 2018–2022</t>
  </si>
  <si>
    <t>FRA</t>
  </si>
  <si>
    <t>ROM</t>
  </si>
  <si>
    <t>ESP</t>
  </si>
  <si>
    <t>CZE</t>
  </si>
  <si>
    <t>EST</t>
  </si>
  <si>
    <t>FIN</t>
  </si>
  <si>
    <t>SVK</t>
  </si>
  <si>
    <t>MLT</t>
  </si>
  <si>
    <t>BEL</t>
  </si>
  <si>
    <t>EA19</t>
  </si>
  <si>
    <t>LUX</t>
  </si>
  <si>
    <t>LVA</t>
  </si>
  <si>
    <t>EU27</t>
  </si>
  <si>
    <t>HUN</t>
  </si>
  <si>
    <t>DEU</t>
  </si>
  <si>
    <t>AUT</t>
  </si>
  <si>
    <t>LTU</t>
  </si>
  <si>
    <t>POL</t>
  </si>
  <si>
    <t>BGR</t>
  </si>
  <si>
    <t>SVN</t>
  </si>
  <si>
    <t>DNK</t>
  </si>
  <si>
    <t>NLD</t>
  </si>
  <si>
    <t>CYP</t>
  </si>
  <si>
    <t>HRV</t>
  </si>
  <si>
    <t>GRC</t>
  </si>
  <si>
    <t>SWE</t>
  </si>
  <si>
    <t>PRT</t>
  </si>
  <si>
    <t>IRL</t>
  </si>
  <si>
    <t>Změna poměru dluhu k HDP</t>
  </si>
  <si>
    <t>Součet poměrů salda k HDP (s opačným znaménkem)</t>
  </si>
  <si>
    <t>Faktory ovlivňující změnu poměru dluhu k HDP v období 2018–2022</t>
  </si>
  <si>
    <t>Vliv primárního salda</t>
  </si>
  <si>
    <t>Vliv implicitní úrokové míry</t>
  </si>
  <si>
    <t>Vliv SFA</t>
  </si>
  <si>
    <t>Změna poměru dluhu k HDP (2022–2018)</t>
  </si>
  <si>
    <t>Vliv tempa růstu reálného HDP</t>
  </si>
  <si>
    <t>Vliv míry inflace</t>
  </si>
  <si>
    <t>ITA</t>
  </si>
  <si>
    <t>vliv IR</t>
  </si>
  <si>
    <t>vliv inflace</t>
  </si>
  <si>
    <t>vliv růstu reálného HDP</t>
  </si>
  <si>
    <t>vliv primární bilance</t>
  </si>
  <si>
    <t>vliv SFA</t>
  </si>
  <si>
    <t>ZMĚNA DLUHU (součet výše uvedeného)</t>
  </si>
  <si>
    <t>ROZDÍL DLUHU DLE HODNOT AMECO</t>
  </si>
  <si>
    <t>Diskrepance</t>
  </si>
  <si>
    <t>Vývoj klíčových ukazatelů výdajového pravidla a skutečně dosažené hodnoty v roce 2022 (v mld. Kč, pokud není uvedeno jinak)</t>
  </si>
  <si>
    <t>(1)</t>
  </si>
  <si>
    <t>(2)</t>
  </si>
  <si>
    <t>(3)</t>
  </si>
  <si>
    <t>(4)</t>
  </si>
  <si>
    <t>(5)</t>
  </si>
  <si>
    <t>Rozpočtová strategie*</t>
  </si>
  <si>
    <t>Návrh státního rozpočtu (září 2021)</t>
  </si>
  <si>
    <t>Schválený státní rozpočet (březen 2022)</t>
  </si>
  <si>
    <t>Novela státního rozpočtu (listopad 2022)</t>
  </si>
  <si>
    <t>Skutečnost (srpen 2023)</t>
  </si>
  <si>
    <t>Výdaje sektoru veřejných institucí</t>
  </si>
  <si>
    <t>Výdajový rámec SR a SF včetně EU</t>
  </si>
  <si>
    <t>Státní rozpočet</t>
  </si>
  <si>
    <t>Státní fondy</t>
  </si>
  <si>
    <t>Transfery ze státního rozpočtu státním fondům</t>
  </si>
  <si>
    <t>Celkem státní rozpočet a státní fondy</t>
  </si>
  <si>
    <t>HDP v běžných cenách</t>
  </si>
  <si>
    <t>Strukturální saldo (% HDP)</t>
  </si>
  <si>
    <t>Produkční mezera (% pot. produktu)</t>
  </si>
  <si>
    <t>Strukturální saldo hospodaření sektoru veřejných institucí</t>
  </si>
  <si>
    <t>Strukturální saldo dle MF ČR (srpen, 2023)</t>
  </si>
  <si>
    <t>Limit dle § 10 Zákona (původní znění)</t>
  </si>
  <si>
    <t>Limit dle § 10a Zákona (po druhé novele Zákona)</t>
  </si>
  <si>
    <t>Limit dle § 10a návrhu Zákona v rámci tzv. konsolidačního balíčku</t>
  </si>
  <si>
    <t xml:space="preserve">Rozklad celkového salda sektoru veřejných institucí </t>
  </si>
  <si>
    <t>Celkové saldo</t>
  </si>
  <si>
    <t>Strukturální saldo</t>
  </si>
  <si>
    <t>Jednorázové operace</t>
  </si>
  <si>
    <t>Cyklická složka</t>
  </si>
  <si>
    <t>Hospodaření subsektoru místních vládních institucí ČR v letech 2019 až 2022</t>
  </si>
  <si>
    <t>mld. Kč</t>
  </si>
  <si>
    <t>% HDP</t>
  </si>
  <si>
    <t>Příjmy</t>
  </si>
  <si>
    <t>Výdaje</t>
  </si>
  <si>
    <t>Saldo</t>
  </si>
  <si>
    <t>Dluh subsektoru místních vládních institucí ČR v letech 2019 až 2022</t>
  </si>
  <si>
    <t>Dluh (mld. Kč)</t>
  </si>
  <si>
    <t>Poměr dluhu k HDP (%)</t>
  </si>
  <si>
    <t>Podíl z celkového dluhu sektoru veřejných institucí (%)</t>
  </si>
  <si>
    <t>Investice subsektoru místních vládních institucí ČR v letech 2019 až 2022</t>
  </si>
  <si>
    <t>Tvorba hrubého fixního kapitálu</t>
  </si>
  <si>
    <t>10letý průměr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</si>
  <si>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</si>
  <si>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</si>
  <si>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</si>
  <si>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</si>
  <si>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</si>
  <si>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</si>
  <si>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</si>
  <si>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</si>
  <si>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</si>
  <si>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</si>
  <si>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</si>
  <si>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</si>
  <si>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</si>
  <si>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</si>
  <si>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</si>
  <si>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</si>
  <si>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Počty obcí v intervalech dle procentní výše ukazatele pravidla rozpočtové odpovědnosti, srovnání let 2021 a 2022</t>
  </si>
  <si>
    <t>Výše dluhového ukazatele</t>
  </si>
  <si>
    <t>Počet obcí</t>
  </si>
  <si>
    <t>0–10</t>
  </si>
  <si>
    <t>10–20</t>
  </si>
  <si>
    <t>20–30</t>
  </si>
  <si>
    <t>30–40</t>
  </si>
  <si>
    <t>40–50</t>
  </si>
  <si>
    <t>50–60</t>
  </si>
  <si>
    <t>60–70</t>
  </si>
  <si>
    <t>70–80</t>
  </si>
  <si>
    <t>80–90</t>
  </si>
  <si>
    <t>90–100</t>
  </si>
  <si>
    <t>100–110</t>
  </si>
  <si>
    <t>110–120</t>
  </si>
  <si>
    <t>120–130</t>
  </si>
  <si>
    <t>130–140</t>
  </si>
  <si>
    <t>140–150</t>
  </si>
  <si>
    <t>150 a více</t>
  </si>
  <si>
    <t xml:space="preserve">Počet obcí překračujících 60% hodnotu dluhového kritéria pravidla rozpočtové odpovědnosti </t>
  </si>
  <si>
    <t>Počet obyvatel obce</t>
  </si>
  <si>
    <t>Počet obcí překračujících 60% hodnotu dluhového kritéria</t>
  </si>
  <si>
    <t>Podíl obcí překračujících 60% hodnotu dluhového kritéria (%)</t>
  </si>
  <si>
    <t xml:space="preserve">   0 – 100</t>
  </si>
  <si>
    <t>101 – 200</t>
  </si>
  <si>
    <t>201 – 500</t>
  </si>
  <si>
    <t xml:space="preserve">   501 – 1 000</t>
  </si>
  <si>
    <t>1 001 – 2 000</t>
  </si>
  <si>
    <t>2 001 a více</t>
  </si>
  <si>
    <t>Celkem</t>
  </si>
  <si>
    <t>Počet obcí překračující 60% hodnotu dluhového kritéria</t>
  </si>
  <si>
    <t>Podíl obcí překračující 60% hodnotu dluhového kritéria na celkovém počtu obcí v kraji</t>
  </si>
  <si>
    <t>Hlavní město Praha</t>
  </si>
  <si>
    <t>Olomoucký kraj</t>
  </si>
  <si>
    <t>Jihomoravský kraj</t>
  </si>
  <si>
    <t>Královéhradecký kraj</t>
  </si>
  <si>
    <t>Plzeňský kraj</t>
  </si>
  <si>
    <t>Jihočeský kraj</t>
  </si>
  <si>
    <t>Moravskoslezský kraj</t>
  </si>
  <si>
    <t>Kraj Vysočina</t>
  </si>
  <si>
    <t>Středočeský kraj</t>
  </si>
  <si>
    <t>Karlovarský kraj</t>
  </si>
  <si>
    <t>Zlínský kraj</t>
  </si>
  <si>
    <t>Liberecký kraj</t>
  </si>
  <si>
    <t>Ústecký kraj</t>
  </si>
  <si>
    <t>Pardubický kraj</t>
  </si>
  <si>
    <t>Kraje dle poměru dluhu k průměru příjmů za poslední 4 roky, srovnání let 2021 a 2022</t>
  </si>
  <si>
    <t>Kraj</t>
  </si>
  <si>
    <t>Olomoucký</t>
  </si>
  <si>
    <t>Karlovarský</t>
  </si>
  <si>
    <t>Zlínský</t>
  </si>
  <si>
    <t>Praha</t>
  </si>
  <si>
    <t>Pardubický</t>
  </si>
  <si>
    <t>Ústecký</t>
  </si>
  <si>
    <t>Jihomoravský</t>
  </si>
  <si>
    <t>Moravskoslezský</t>
  </si>
  <si>
    <t>Středočeský</t>
  </si>
  <si>
    <t>Královéhradecký</t>
  </si>
  <si>
    <t>Vysočina</t>
  </si>
  <si>
    <t>Plzeňský</t>
  </si>
  <si>
    <t>Jihočeský</t>
  </si>
  <si>
    <t>Liberecký</t>
  </si>
  <si>
    <t xml:space="preserve"> Úspory územních samosprávných celků v letech 2013–2022</t>
  </si>
  <si>
    <t>Kraje</t>
  </si>
  <si>
    <t>Obce</t>
  </si>
  <si>
    <t>Úspory územních samosprávných celků k 31. prosinci 2022</t>
  </si>
  <si>
    <t>Počet obyvatel</t>
  </si>
  <si>
    <t>Úspory celkem (mld. Kč)</t>
  </si>
  <si>
    <t>Úspory na obyvatele (Kč)</t>
  </si>
  <si>
    <r>
      <t xml:space="preserve">    0 –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100</t>
    </r>
  </si>
  <si>
    <r>
      <t>101 –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200 </t>
    </r>
  </si>
  <si>
    <r>
      <t>201 –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500</t>
    </r>
  </si>
  <si>
    <r>
      <t xml:space="preserve">   501 –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1 000 </t>
    </r>
  </si>
  <si>
    <r>
      <t>1 001 –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2 000</t>
    </r>
  </si>
  <si>
    <t>1 079 260</t>
  </si>
  <si>
    <r>
      <t>2 001 –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5 000</t>
    </r>
  </si>
  <si>
    <t>1 335 338</t>
  </si>
  <si>
    <r>
      <t xml:space="preserve">  5 001 –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10 000</t>
    </r>
  </si>
  <si>
    <r>
      <t>10 001 –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20 000</t>
    </r>
  </si>
  <si>
    <r>
      <t>20 001 –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50 000</t>
    </r>
  </si>
  <si>
    <t>1 283 658</t>
  </si>
  <si>
    <r>
      <t xml:space="preserve">  50 001 –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100 000</t>
    </r>
  </si>
  <si>
    <r>
      <t xml:space="preserve">   100 001 –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1 000 000</t>
    </r>
  </si>
  <si>
    <t>1 000 001 a více</t>
  </si>
  <si>
    <t>1 275 406</t>
  </si>
  <si>
    <t>Celkem obce</t>
  </si>
  <si>
    <t>10 516 707</t>
  </si>
  <si>
    <t>Celkem kraje</t>
  </si>
  <si>
    <t>9 241 301</t>
  </si>
  <si>
    <t>Celkem ÚSC</t>
  </si>
  <si>
    <t xml:space="preserve">Porovnání salda hospodaření, meziroční změny úspor a meziroční změny dluhu územních samosprávných celků v letech 2013–2022 </t>
  </si>
  <si>
    <t>Saldo hospodaření</t>
  </si>
  <si>
    <t>Meziroční změna úspor</t>
  </si>
  <si>
    <t>Meziroční změna dluhu</t>
  </si>
  <si>
    <t xml:space="preserve">Dluh územních samosprávných celků v letech 2013–2022 </t>
  </si>
  <si>
    <t xml:space="preserve">Porovnání výše úspor a investic územních samosprávných celků v letech 2013–2022 </t>
  </si>
  <si>
    <t>Úspory</t>
  </si>
  <si>
    <t>Investice</t>
  </si>
  <si>
    <t>Přijaté dotace a investice územních samosprávných celků v letech 2013–2023</t>
  </si>
  <si>
    <t>Investiční nákupy (levá osa)</t>
  </si>
  <si>
    <t>Vlastní zdroje</t>
  </si>
  <si>
    <t>Dotace ČR (levá osa)</t>
  </si>
  <si>
    <t>Dotace EU (levá osa)</t>
  </si>
  <si>
    <t>Podíl dotací ČR na investicích (pravá osa)</t>
  </si>
  <si>
    <t>Podíl dotací EU na investicích (pravá osa)</t>
  </si>
  <si>
    <t>Podíl vlastních zrojů na investicích, v % (pravá osa)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</si>
</sst>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0.0"/>
    <numFmt numFmtId="167" formatCode="General_);[Red]\-General_)"/>
    <numFmt numFmtId="168" formatCode="#,##0.0"/>
    <numFmt numFmtId="169" formatCode="#,##0_ ;\-#,##0\ "/>
    <numFmt numFmtId="170" formatCode="0.0%"/>
    <numFmt numFmtId="171" formatCode="_(&quot;$&quot;* #,##0_);_(&quot;$&quot;* \(#,##0\);_(&quot;$&quot;* &quot;-&quot;_);_(@_)"/>
    <numFmt numFmtId="172" formatCode="General_)"/>
    <numFmt numFmtId="173" formatCode="0.0_)"/>
    <numFmt numFmtId="174" formatCode="m\o\n\th\ d\,\ \y\y\y\y"/>
    <numFmt numFmtId="175" formatCode="&quot;$&quot;#,##0\ ;\(&quot;$&quot;#,##0\)"/>
    <numFmt numFmtId="176" formatCode="\$#,##0\ ;\(\$#,##0\)"/>
    <numFmt numFmtId="177" formatCode="_-* #,##0_-;\-* #,##0_-;_-* &quot;-&quot;??_-;_-@_-"/>
  </numFmts>
  <fonts count="4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color rgb="FF181717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u/>
      <sz val="8"/>
      <color rgb="FF417D95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family val="2"/>
      <charset val="238"/>
    </font>
    <font>
      <sz val="1"/>
      <color indexed="8"/>
      <name val="Courier"/>
      <family val="1"/>
      <charset val="238"/>
    </font>
    <font>
      <u/>
      <sz val="10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Arial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8"/>
      </top>
      <bottom/>
      <diagonal/>
    </border>
    <border>
      <left style="thick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 style="thick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/>
      <right style="thick">
        <color rgb="FF0070C0"/>
      </right>
      <top style="medium">
        <color rgb="FF0070C0"/>
      </top>
      <bottom/>
      <diagonal/>
    </border>
    <border>
      <left style="thick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</borders>
  <cellStyleXfs count="122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21" fillId="0" borderId="0">
      <protection locked="0"/>
    </xf>
    <xf numFmtId="0" fontId="21" fillId="0" borderId="0">
      <protection locked="0"/>
    </xf>
    <xf numFmtId="171" fontId="17" fillId="0" borderId="0" applyFont="0" applyFill="0" applyBorder="0" applyAlignment="0" applyProtection="0"/>
    <xf numFmtId="0" fontId="21" fillId="0" borderId="0">
      <protection locked="0"/>
    </xf>
    <xf numFmtId="41" fontId="17" fillId="0" borderId="0" applyFont="0" applyFill="0" applyBorder="0" applyAlignment="0" applyProtection="0"/>
    <xf numFmtId="0" fontId="22" fillId="0" borderId="0" applyNumberFormat="0" applyFill="0" applyBorder="0">
      <protection locked="0"/>
    </xf>
    <xf numFmtId="0" fontId="19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23" fillId="0" borderId="0">
      <protection locked="0"/>
    </xf>
    <xf numFmtId="0" fontId="23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3" fillId="0" borderId="29">
      <protection locked="0"/>
    </xf>
    <xf numFmtId="0" fontId="20" fillId="0" borderId="0"/>
    <xf numFmtId="0" fontId="23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5" fillId="0" borderId="0">
      <alignment vertical="center"/>
    </xf>
    <xf numFmtId="0" fontId="24" fillId="0" borderId="0" applyNumberFormat="0" applyFill="0" applyBorder="0" applyAlignment="0" applyProtection="0"/>
    <xf numFmtId="0" fontId="20" fillId="0" borderId="0"/>
    <xf numFmtId="0" fontId="25" fillId="0" borderId="0"/>
    <xf numFmtId="172" fontId="26" fillId="0" borderId="0"/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5" fillId="0" borderId="0"/>
    <xf numFmtId="0" fontId="25" fillId="0" borderId="0"/>
    <xf numFmtId="0" fontId="25" fillId="0" borderId="0"/>
    <xf numFmtId="172" fontId="26" fillId="0" borderId="0"/>
    <xf numFmtId="0" fontId="21" fillId="0" borderId="30">
      <protection locked="0"/>
    </xf>
    <xf numFmtId="172" fontId="26" fillId="0" borderId="0"/>
    <xf numFmtId="0" fontId="24" fillId="0" borderId="0" applyNumberFormat="0" applyFill="0" applyBorder="0" applyAlignment="0" applyProtection="0"/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4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17" fillId="0" borderId="0"/>
    <xf numFmtId="0" fontId="27" fillId="0" borderId="0" applyNumberFormat="0" applyFill="0" applyBorder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30" applyNumberFormat="0" applyFont="0" applyFill="0" applyAlignment="0" applyProtection="0"/>
    <xf numFmtId="173" fontId="18" fillId="0" borderId="0"/>
    <xf numFmtId="2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0" borderId="0">
      <alignment vertical="top"/>
    </xf>
    <xf numFmtId="0" fontId="17" fillId="0" borderId="31" applyNumberFormat="0" applyFont="0" applyFill="0" applyAlignment="0" applyProtection="0"/>
    <xf numFmtId="0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31" applyNumberFormat="0" applyFont="0" applyFill="0" applyAlignment="0" applyProtection="0"/>
    <xf numFmtId="0" fontId="4" fillId="2" borderId="31" applyNumberFormat="0" applyFont="0" applyFill="0" applyAlignment="0" applyProtection="0"/>
    <xf numFmtId="0" fontId="4" fillId="2" borderId="0" applyFont="0" applyFill="0" applyBorder="0" applyAlignment="0" applyProtection="0"/>
    <xf numFmtId="3" fontId="4" fillId="2" borderId="0" applyFont="0" applyFill="0" applyBorder="0" applyAlignment="0" applyProtection="0"/>
    <xf numFmtId="176" fontId="4" fillId="2" borderId="0" applyFont="0" applyFill="0" applyBorder="0" applyAlignment="0" applyProtection="0"/>
    <xf numFmtId="2" fontId="4" fillId="2" borderId="0" applyFont="0" applyFill="0" applyBorder="0" applyAlignment="0" applyProtection="0"/>
    <xf numFmtId="0" fontId="28" fillId="2" borderId="0" applyNumberFormat="0" applyFill="0" applyBorder="0" applyAlignment="0" applyProtection="0"/>
    <xf numFmtId="0" fontId="29" fillId="2" borderId="0" applyNumberFormat="0" applyFill="0" applyBorder="0" applyAlignment="0" applyProtection="0"/>
    <xf numFmtId="172" fontId="18" fillId="0" borderId="0"/>
    <xf numFmtId="0" fontId="23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3" fillId="0" borderId="29">
      <protection locked="0"/>
    </xf>
  </cellStyleXfs>
  <cellXfs count="184">
    <xf numFmtId="0" fontId="0" fillId="0" borderId="0" xfId="0"/>
    <xf numFmtId="49" fontId="3" fillId="0" borderId="0" xfId="1" applyNumberFormat="1" applyFont="1"/>
    <xf numFmtId="49" fontId="1" fillId="0" borderId="0" xfId="0" applyNumberFormat="1" applyFont="1"/>
    <xf numFmtId="0" fontId="1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1" applyFont="1" applyBorder="1" applyAlignment="1">
      <alignment wrapText="1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8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168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0" fontId="9" fillId="0" borderId="1" xfId="2" applyFont="1" applyBorder="1"/>
    <xf numFmtId="166" fontId="9" fillId="0" borderId="1" xfId="2" applyNumberFormat="1" applyFont="1" applyBorder="1" applyAlignment="1">
      <alignment horizontal="right" indent="1"/>
    </xf>
    <xf numFmtId="0" fontId="10" fillId="0" borderId="17" xfId="0" applyFont="1" applyBorder="1"/>
    <xf numFmtId="0" fontId="10" fillId="0" borderId="2" xfId="0" applyFont="1" applyBorder="1"/>
    <xf numFmtId="0" fontId="13" fillId="0" borderId="4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66" fontId="10" fillId="0" borderId="0" xfId="0" applyNumberFormat="1" applyFont="1"/>
    <xf numFmtId="166" fontId="10" fillId="0" borderId="21" xfId="0" applyNumberFormat="1" applyFont="1" applyBorder="1"/>
    <xf numFmtId="166" fontId="9" fillId="0" borderId="0" xfId="0" applyNumberFormat="1" applyFont="1"/>
    <xf numFmtId="166" fontId="10" fillId="0" borderId="23" xfId="0" applyNumberFormat="1" applyFont="1" applyBorder="1"/>
    <xf numFmtId="166" fontId="10" fillId="0" borderId="24" xfId="0" applyNumberFormat="1" applyFont="1" applyBorder="1"/>
    <xf numFmtId="0" fontId="15" fillId="0" borderId="0" xfId="0" applyFo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2" fillId="0" borderId="0" xfId="1" applyFont="1" applyAlignment="1">
      <alignment vertical="center"/>
    </xf>
    <xf numFmtId="166" fontId="9" fillId="0" borderId="1" xfId="0" applyNumberFormat="1" applyFont="1" applyBorder="1" applyAlignment="1">
      <alignment vertical="center"/>
    </xf>
    <xf numFmtId="0" fontId="3" fillId="0" borderId="0" xfId="1" applyFont="1" applyAlignment="1">
      <alignment horizontal="left"/>
    </xf>
    <xf numFmtId="0" fontId="9" fillId="0" borderId="0" xfId="2" applyFont="1"/>
    <xf numFmtId="0" fontId="9" fillId="0" borderId="0" xfId="2" applyFont="1" applyAlignment="1">
      <alignment horizontal="right" indent="1"/>
    </xf>
    <xf numFmtId="166" fontId="9" fillId="0" borderId="0" xfId="2" applyNumberFormat="1" applyFont="1" applyAlignment="1">
      <alignment horizontal="right" indent="1"/>
    </xf>
    <xf numFmtId="168" fontId="9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vertical="center"/>
    </xf>
    <xf numFmtId="0" fontId="9" fillId="0" borderId="1" xfId="2" applyFont="1" applyBorder="1" applyAlignment="1">
      <alignment horizontal="right" indent="1"/>
    </xf>
    <xf numFmtId="0" fontId="12" fillId="0" borderId="0" xfId="1" applyFont="1" applyAlignment="1"/>
    <xf numFmtId="0" fontId="10" fillId="0" borderId="22" xfId="0" applyFont="1" applyBorder="1"/>
    <xf numFmtId="0" fontId="32" fillId="0" borderId="0" xfId="0" applyFont="1"/>
    <xf numFmtId="0" fontId="9" fillId="0" borderId="1" xfId="0" applyFont="1" applyBorder="1" applyAlignment="1">
      <alignment vertical="center" wrapText="1"/>
    </xf>
    <xf numFmtId="0" fontId="25" fillId="0" borderId="0" xfId="0" applyFont="1"/>
    <xf numFmtId="0" fontId="33" fillId="0" borderId="0" xfId="0" applyFont="1"/>
    <xf numFmtId="3" fontId="1" fillId="0" borderId="0" xfId="0" applyNumberFormat="1" applyFont="1"/>
    <xf numFmtId="2" fontId="9" fillId="0" borderId="0" xfId="0" applyNumberFormat="1" applyFont="1"/>
    <xf numFmtId="166" fontId="9" fillId="0" borderId="1" xfId="0" applyNumberFormat="1" applyFont="1" applyBorder="1"/>
    <xf numFmtId="166" fontId="10" fillId="0" borderId="1" xfId="0" applyNumberFormat="1" applyFont="1" applyBorder="1"/>
    <xf numFmtId="166" fontId="11" fillId="0" borderId="1" xfId="0" applyNumberFormat="1" applyFont="1" applyBorder="1"/>
    <xf numFmtId="0" fontId="34" fillId="0" borderId="0" xfId="0" applyFont="1"/>
    <xf numFmtId="166" fontId="16" fillId="0" borderId="0" xfId="2" applyNumberFormat="1" applyFont="1" applyAlignment="1">
      <alignment horizontal="right" indent="1"/>
    </xf>
    <xf numFmtId="0" fontId="35" fillId="0" borderId="0" xfId="0" applyFont="1"/>
    <xf numFmtId="1" fontId="10" fillId="0" borderId="1" xfId="0" applyNumberFormat="1" applyFont="1" applyBorder="1" applyAlignment="1">
      <alignment horizontal="center"/>
    </xf>
    <xf numFmtId="2" fontId="10" fillId="0" borderId="1" xfId="2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2" fontId="16" fillId="0" borderId="1" xfId="2" applyNumberFormat="1" applyFont="1" applyBorder="1" applyAlignment="1">
      <alignment horizontal="right" indent="1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9" fillId="0" borderId="0" xfId="0" applyFont="1" applyAlignment="1">
      <alignment wrapText="1"/>
    </xf>
    <xf numFmtId="49" fontId="36" fillId="0" borderId="17" xfId="0" applyNumberFormat="1" applyFont="1" applyBorder="1"/>
    <xf numFmtId="49" fontId="37" fillId="0" borderId="32" xfId="0" applyNumberFormat="1" applyFont="1" applyBorder="1" applyAlignment="1">
      <alignment horizontal="center" vertical="center"/>
    </xf>
    <xf numFmtId="49" fontId="37" fillId="0" borderId="33" xfId="0" applyNumberFormat="1" applyFont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167" fontId="37" fillId="0" borderId="2" xfId="0" applyNumberFormat="1" applyFont="1" applyBorder="1" applyAlignment="1">
      <alignment vertical="center"/>
    </xf>
    <xf numFmtId="0" fontId="37" fillId="0" borderId="20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center" wrapText="1"/>
    </xf>
    <xf numFmtId="3" fontId="36" fillId="0" borderId="6" xfId="0" applyNumberFormat="1" applyFont="1" applyBorder="1" applyAlignment="1">
      <alignment horizontal="right" vertical="center"/>
    </xf>
    <xf numFmtId="3" fontId="38" fillId="0" borderId="9" xfId="0" applyNumberFormat="1" applyFont="1" applyBorder="1" applyAlignment="1">
      <alignment horizontal="right" vertical="center"/>
    </xf>
    <xf numFmtId="3" fontId="38" fillId="0" borderId="7" xfId="0" applyNumberFormat="1" applyFont="1" applyBorder="1" applyAlignment="1">
      <alignment horizontal="right" vertical="center"/>
    </xf>
    <xf numFmtId="3" fontId="38" fillId="0" borderId="34" xfId="0" applyNumberFormat="1" applyFont="1" applyBorder="1" applyAlignment="1">
      <alignment horizontal="right" vertical="center"/>
    </xf>
    <xf numFmtId="0" fontId="38" fillId="0" borderId="8" xfId="0" applyFont="1" applyBorder="1" applyAlignment="1">
      <alignment horizontal="left" vertical="center" wrapText="1"/>
    </xf>
    <xf numFmtId="3" fontId="36" fillId="0" borderId="0" xfId="0" applyNumberFormat="1" applyFont="1" applyAlignment="1">
      <alignment horizontal="right" vertical="center"/>
    </xf>
    <xf numFmtId="3" fontId="38" fillId="0" borderId="10" xfId="0" applyNumberFormat="1" applyFont="1" applyBorder="1" applyAlignment="1">
      <alignment horizontal="right" vertical="center" wrapText="1"/>
    </xf>
    <xf numFmtId="3" fontId="38" fillId="0" borderId="11" xfId="0" applyNumberFormat="1" applyFont="1" applyBorder="1" applyAlignment="1">
      <alignment horizontal="right" vertical="center"/>
    </xf>
    <xf numFmtId="3" fontId="38" fillId="0" borderId="10" xfId="0" applyNumberFormat="1" applyFont="1" applyBorder="1" applyAlignment="1">
      <alignment horizontal="right" vertical="center"/>
    </xf>
    <xf numFmtId="3" fontId="38" fillId="0" borderId="12" xfId="0" applyNumberFormat="1" applyFont="1" applyBorder="1" applyAlignment="1">
      <alignment vertical="center"/>
    </xf>
    <xf numFmtId="168" fontId="38" fillId="0" borderId="9" xfId="0" applyNumberFormat="1" applyFont="1" applyBorder="1" applyAlignment="1">
      <alignment horizontal="right" vertical="center"/>
    </xf>
    <xf numFmtId="168" fontId="38" fillId="0" borderId="10" xfId="0" applyNumberFormat="1" applyFont="1" applyBorder="1" applyAlignment="1">
      <alignment horizontal="right" vertical="center"/>
    </xf>
    <xf numFmtId="3" fontId="38" fillId="0" borderId="13" xfId="0" applyNumberFormat="1" applyFont="1" applyBorder="1" applyAlignment="1">
      <alignment vertical="center" wrapText="1"/>
    </xf>
    <xf numFmtId="3" fontId="38" fillId="0" borderId="14" xfId="0" applyNumberFormat="1" applyFont="1" applyBorder="1" applyAlignment="1">
      <alignment horizontal="right" vertical="center"/>
    </xf>
    <xf numFmtId="168" fontId="38" fillId="0" borderId="15" xfId="0" applyNumberFormat="1" applyFont="1" applyBorder="1" applyAlignment="1">
      <alignment horizontal="right" vertical="center"/>
    </xf>
    <xf numFmtId="3" fontId="38" fillId="0" borderId="15" xfId="0" applyNumberFormat="1" applyFont="1" applyBorder="1" applyAlignment="1">
      <alignment horizontal="right" vertical="center"/>
    </xf>
    <xf numFmtId="168" fontId="38" fillId="0" borderId="16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39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77" fontId="9" fillId="0" borderId="26" xfId="7" applyNumberFormat="1" applyFont="1" applyBorder="1"/>
    <xf numFmtId="177" fontId="9" fillId="0" borderId="25" xfId="7" applyNumberFormat="1" applyFont="1" applyBorder="1"/>
    <xf numFmtId="177" fontId="9" fillId="0" borderId="28" xfId="7" applyNumberFormat="1" applyFont="1" applyBorder="1"/>
    <xf numFmtId="177" fontId="9" fillId="0" borderId="27" xfId="7" applyNumberFormat="1" applyFont="1" applyBorder="1"/>
    <xf numFmtId="166" fontId="9" fillId="0" borderId="23" xfId="0" applyNumberFormat="1" applyFont="1" applyBorder="1"/>
    <xf numFmtId="170" fontId="9" fillId="0" borderId="0" xfId="0" applyNumberFormat="1" applyFont="1"/>
    <xf numFmtId="3" fontId="9" fillId="0" borderId="1" xfId="0" applyNumberFormat="1" applyFont="1" applyBorder="1"/>
    <xf numFmtId="1" fontId="4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8" fontId="9" fillId="0" borderId="1" xfId="0" applyNumberFormat="1" applyFont="1" applyBorder="1"/>
    <xf numFmtId="0" fontId="9" fillId="0" borderId="1" xfId="0" applyFont="1" applyBorder="1" applyAlignment="1">
      <alignment horizontal="left"/>
    </xf>
    <xf numFmtId="4" fontId="9" fillId="0" borderId="1" xfId="0" applyNumberFormat="1" applyFont="1" applyBorder="1"/>
    <xf numFmtId="0" fontId="9" fillId="0" borderId="0" xfId="0" applyFont="1" applyAlignment="1">
      <alignment horizontal="center" vertical="center"/>
    </xf>
    <xf numFmtId="2" fontId="9" fillId="0" borderId="1" xfId="0" applyNumberFormat="1" applyFont="1" applyBorder="1"/>
    <xf numFmtId="3" fontId="38" fillId="0" borderId="0" xfId="0" applyNumberFormat="1" applyFont="1" applyAlignment="1">
      <alignment vertical="center" wrapText="1"/>
    </xf>
    <xf numFmtId="3" fontId="38" fillId="0" borderId="0" xfId="0" applyNumberFormat="1" applyFont="1" applyAlignment="1">
      <alignment horizontal="right" vertical="center"/>
    </xf>
    <xf numFmtId="168" fontId="38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51" applyFont="1" applyBorder="1"/>
    <xf numFmtId="168" fontId="10" fillId="0" borderId="1" xfId="0" applyNumberFormat="1" applyFont="1" applyBorder="1"/>
    <xf numFmtId="2" fontId="10" fillId="0" borderId="1" xfId="0" applyNumberFormat="1" applyFont="1" applyBorder="1"/>
    <xf numFmtId="0" fontId="9" fillId="0" borderId="0" xfId="4" applyFont="1"/>
    <xf numFmtId="0" fontId="9" fillId="0" borderId="1" xfId="4" applyFont="1" applyBorder="1"/>
    <xf numFmtId="0" fontId="9" fillId="0" borderId="1" xfId="4" applyFont="1" applyBorder="1" applyAlignment="1">
      <alignment horizontal="center" vertical="center" wrapText="1"/>
    </xf>
    <xf numFmtId="169" fontId="9" fillId="0" borderId="1" xfId="8" applyNumberFormat="1" applyFont="1" applyBorder="1"/>
    <xf numFmtId="170" fontId="9" fillId="0" borderId="1" xfId="4" applyNumberFormat="1" applyFont="1" applyBorder="1"/>
    <xf numFmtId="3" fontId="9" fillId="0" borderId="0" xfId="0" applyNumberFormat="1" applyFont="1"/>
    <xf numFmtId="0" fontId="40" fillId="0" borderId="17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right" vertical="center" wrapText="1"/>
    </xf>
    <xf numFmtId="3" fontId="40" fillId="0" borderId="33" xfId="0" applyNumberFormat="1" applyFont="1" applyBorder="1" applyAlignment="1">
      <alignment horizontal="right" vertical="center" wrapText="1"/>
    </xf>
    <xf numFmtId="0" fontId="40" fillId="0" borderId="33" xfId="0" applyFont="1" applyBorder="1" applyAlignment="1">
      <alignment horizontal="right" vertical="center" wrapText="1"/>
    </xf>
    <xf numFmtId="3" fontId="40" fillId="0" borderId="0" xfId="0" applyNumberFormat="1" applyFont="1" applyAlignment="1">
      <alignment horizontal="right" vertical="center" wrapText="1"/>
    </xf>
    <xf numFmtId="3" fontId="40" fillId="0" borderId="32" xfId="0" applyNumberFormat="1" applyFont="1" applyBorder="1" applyAlignment="1">
      <alignment horizontal="right" vertical="center" wrapText="1"/>
    </xf>
    <xf numFmtId="0" fontId="40" fillId="0" borderId="38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right" vertical="center" wrapText="1"/>
    </xf>
    <xf numFmtId="0" fontId="40" fillId="0" borderId="40" xfId="0" applyFont="1" applyBorder="1" applyAlignment="1">
      <alignment horizontal="right" vertical="center" wrapText="1"/>
    </xf>
    <xf numFmtId="3" fontId="40" fillId="0" borderId="18" xfId="0" applyNumberFormat="1" applyFont="1" applyBorder="1" applyAlignment="1">
      <alignment horizontal="right" vertical="center" wrapText="1"/>
    </xf>
    <xf numFmtId="0" fontId="40" fillId="0" borderId="41" xfId="0" applyFont="1" applyBorder="1" applyAlignment="1">
      <alignment horizontal="center" vertical="center" wrapText="1"/>
    </xf>
    <xf numFmtId="3" fontId="40" fillId="0" borderId="42" xfId="0" applyNumberFormat="1" applyFont="1" applyBorder="1" applyAlignment="1">
      <alignment horizontal="right" vertical="center" wrapText="1"/>
    </xf>
    <xf numFmtId="0" fontId="40" fillId="0" borderId="43" xfId="0" applyFont="1" applyBorder="1" applyAlignment="1">
      <alignment horizontal="right" vertical="center" wrapText="1"/>
    </xf>
    <xf numFmtId="3" fontId="40" fillId="0" borderId="44" xfId="0" applyNumberFormat="1" applyFont="1" applyBorder="1" applyAlignment="1">
      <alignment horizontal="right" vertical="center" wrapText="1"/>
    </xf>
    <xf numFmtId="3" fontId="40" fillId="0" borderId="32" xfId="0" applyNumberFormat="1" applyFont="1" applyBorder="1" applyAlignment="1">
      <alignment horizontal="right" vertical="center"/>
    </xf>
    <xf numFmtId="0" fontId="40" fillId="0" borderId="33" xfId="0" applyFont="1" applyBorder="1" applyAlignment="1">
      <alignment horizontal="right" vertical="center"/>
    </xf>
    <xf numFmtId="3" fontId="9" fillId="3" borderId="1" xfId="0" applyNumberFormat="1" applyFont="1" applyFill="1" applyBorder="1"/>
    <xf numFmtId="1" fontId="4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8" fontId="9" fillId="3" borderId="1" xfId="0" applyNumberFormat="1" applyFont="1" applyFill="1" applyBorder="1"/>
    <xf numFmtId="9" fontId="9" fillId="0" borderId="0" xfId="0" applyNumberFormat="1" applyFont="1"/>
    <xf numFmtId="0" fontId="3" fillId="0" borderId="0" xfId="1" applyFont="1" applyAlignment="1">
      <alignment horizontal="left"/>
    </xf>
    <xf numFmtId="0" fontId="8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39" fillId="0" borderId="1" xfId="0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0" xfId="1" applyFont="1" applyAlignment="1"/>
  </cellXfs>
  <cellStyles count="122">
    <cellStyle name="Celkem 2" xfId="90" xr:uid="{DAF1EE9E-E4C0-43EA-A52A-2195D01FE3C9}"/>
    <cellStyle name="Celkem 3" xfId="101" xr:uid="{E19865F9-96BF-4ACB-B3B2-F2398216F428}"/>
    <cellStyle name="Celkem 4" xfId="102" xr:uid="{0D48B164-F70B-44C0-A5EC-1CB23105C314}"/>
    <cellStyle name="Celkem 5" xfId="84" xr:uid="{1230429C-4AB0-4863-847D-350F69FFA04A}"/>
    <cellStyle name="Comma" xfId="13" xr:uid="{75A3782F-66AB-4E6E-B565-5638FC1E882B}"/>
    <cellStyle name="Comma [0]" xfId="14" xr:uid="{8C43CE23-2726-4725-AC2E-E0DA87E43693}"/>
    <cellStyle name="Comma [0] 2" xfId="42" xr:uid="{F89B553D-7241-4B43-9C94-7806492DAAEA}"/>
    <cellStyle name="Comma 2" xfId="23" xr:uid="{00559BB4-14F8-4134-9ADD-C47EEE421F74}"/>
    <cellStyle name="Comma 3" xfId="32" xr:uid="{4A52FCDF-5A63-4236-83B3-BD047E571FEA}"/>
    <cellStyle name="Comma 4" xfId="80" xr:uid="{2E8E046B-523F-4C98-BC12-A123DF9890D9}"/>
    <cellStyle name="Comma 5" xfId="110" xr:uid="{A7680313-6AC0-4A6F-AB02-5F0FA475C480}"/>
    <cellStyle name="Comma_PCENY" xfId="48" xr:uid="{D47A3D2A-8269-4194-AE2B-F9CE6A9A8DEA}"/>
    <cellStyle name="Comma0" xfId="33" xr:uid="{F7564855-2B1E-4C23-978D-B51AFF565246}"/>
    <cellStyle name="Comma0 2" xfId="111" xr:uid="{8F484699-1BFA-47AC-82DF-13F3D63EA040}"/>
    <cellStyle name="Currency" xfId="11" xr:uid="{EB78D8C6-60B9-4D17-8CA3-E35815A4EB63}"/>
    <cellStyle name="Currency [0]" xfId="12" xr:uid="{233C605D-8EE0-4990-923A-85531F5BD43C}"/>
    <cellStyle name="Currency 2" xfId="24" xr:uid="{820DC039-3D1D-47B6-A5DC-D0870A6E09E3}"/>
    <cellStyle name="Currency 3" xfId="34" xr:uid="{74038C22-7CEE-4E40-8AE2-CABEA015E006}"/>
    <cellStyle name="Currency 4" xfId="79" xr:uid="{ED9CF14A-0054-4763-AAA4-B705AF95B664}"/>
    <cellStyle name="Currency 5" xfId="112" xr:uid="{CF0F4698-BC17-454E-93B7-BE57391B06AE}"/>
    <cellStyle name="Currency_PCENY" xfId="78" xr:uid="{AB44F32C-EC0A-4053-9EE3-1D89C2EE7840}"/>
    <cellStyle name="Currency0" xfId="35" xr:uid="{3ACDE113-DD89-45EE-9B02-F51F50173BCB}"/>
    <cellStyle name="Currency0 2" xfId="113" xr:uid="{0E497F51-C137-4DFA-A655-8D80EBBE875C}"/>
    <cellStyle name="Čárka" xfId="7" builtinId="3"/>
    <cellStyle name="Čárka 2" xfId="8" xr:uid="{5C743894-DDDA-4F7C-B31B-A9414F5B5F1A}"/>
    <cellStyle name="Čárka 3" xfId="17" xr:uid="{8067930F-7C40-4647-93D9-FF825F5394E9}"/>
    <cellStyle name="Čárky bez des. míst 2" xfId="18" xr:uid="{A3B9C7FC-5972-4283-887F-6CB10947A5A6}"/>
    <cellStyle name="Date" xfId="25" xr:uid="{6E4B415A-EF26-4B38-B4EA-0E337A30DE8D}"/>
    <cellStyle name="Date 2" xfId="49" xr:uid="{E6C0E926-D8B7-455D-823A-6966D8CE32E9}"/>
    <cellStyle name="Date 3" xfId="114" xr:uid="{7211C73C-4DEA-4BC7-9535-0674388CAA4E}"/>
    <cellStyle name="Datum" xfId="36" xr:uid="{EDBFA366-C4E7-434A-90E9-FF8DEB677A1F}"/>
    <cellStyle name="Datum 2" xfId="91" xr:uid="{1412E510-C4E8-4D99-9D2F-F9F937F588FC}"/>
    <cellStyle name="Datum 3" xfId="100" xr:uid="{908D7B16-0AC1-410F-837F-A96103CB86C5}"/>
    <cellStyle name="Datum 4" xfId="103" xr:uid="{CCBCAC18-BD31-4CCD-BBED-40E13FC2D4EA}"/>
    <cellStyle name="Datum 5" xfId="83" xr:uid="{70EAC6BF-DFF1-46B4-BDA5-969330E8631D}"/>
    <cellStyle name="Finanční0" xfId="37" xr:uid="{1827FE9D-EADE-4B57-9FB2-76CA11804DEB}"/>
    <cellStyle name="Finanční0 2" xfId="92" xr:uid="{B47E1314-E754-4A56-8F6C-CD333842EBBB}"/>
    <cellStyle name="Finanční0 3" xfId="99" xr:uid="{F1FA2C9E-7DB6-433F-8AF4-B3C14B98D815}"/>
    <cellStyle name="Finanční0 4" xfId="104" xr:uid="{3502B165-4C09-4AC9-A78F-B65DBED627BC}"/>
    <cellStyle name="Finanční0 5" xfId="82" xr:uid="{E40ABBE9-C40B-45EF-944F-332F75D66854}"/>
    <cellStyle name="Fixed" xfId="26" xr:uid="{DC9D9102-4918-49C1-A847-3140A402DA19}"/>
    <cellStyle name="Fixed 2" xfId="50" xr:uid="{04CB2C4A-3A69-43C7-9AB8-BA710402ADC8}"/>
    <cellStyle name="Fixed 3" xfId="115" xr:uid="{CEEABCA9-222B-4ED9-8C13-6391A5247CF6}"/>
    <cellStyle name="Heading 1" xfId="38" xr:uid="{53165BB2-469F-4F2C-9C3D-6CDC959EA6FB}"/>
    <cellStyle name="Heading 1 2" xfId="116" xr:uid="{71006549-6D3D-4D81-A3DE-EFB9C552B28A}"/>
    <cellStyle name="Heading 2" xfId="39" xr:uid="{A8B9475C-AEEF-4D4E-8E1A-BE6FEEB3D095}"/>
    <cellStyle name="Heading 2 2" xfId="117" xr:uid="{02141677-9D5E-4855-AB3A-FD38C2E2F6AF}"/>
    <cellStyle name="Heading1" xfId="27" xr:uid="{D2DA55FD-E89C-4E10-8D21-F6111FE5A0A8}"/>
    <cellStyle name="Heading1 2" xfId="118" xr:uid="{47C67FC5-27FA-4225-984B-EB5C00CF8698}"/>
    <cellStyle name="Heading2" xfId="28" xr:uid="{03D12194-6735-4742-BA2D-C17CAF03450A}"/>
    <cellStyle name="Heading2 2" xfId="119" xr:uid="{6265DFA2-805D-4885-9FCD-5E77E0630EC6}"/>
    <cellStyle name="Hyperlink" xfId="15" xr:uid="{E22866C2-5832-4F21-95F3-6912A30B6850}"/>
    <cellStyle name="Hypertextový odkaz" xfId="1" builtinId="8"/>
    <cellStyle name="Hypertextový odkaz 10" xfId="16" xr:uid="{DB5D7DBB-4010-454C-8339-525481662AE8}"/>
    <cellStyle name="Hypertextový odkaz 2" xfId="44" xr:uid="{D8262DDC-DDB0-4DBD-B6F3-CDFF8929C5D9}"/>
    <cellStyle name="Hypertextový odkaz 2 2" xfId="60" xr:uid="{3FB37067-329F-4700-839C-B60B1F1A4835}"/>
    <cellStyle name="Hypertextový odkaz 3" xfId="62" xr:uid="{A00C2BFF-542B-4C47-9614-F45671724599}"/>
    <cellStyle name="Hypertextový odkaz 4" xfId="65" xr:uid="{5C10F9BE-F701-427F-B8FF-DB2B306EB927}"/>
    <cellStyle name="Hypertextový odkaz 5" xfId="68" xr:uid="{C113FE67-A56B-4AF2-A74B-EDFF83C9547F}"/>
    <cellStyle name="Hypertextový odkaz 6" xfId="72" xr:uid="{F27EDBC9-9673-4963-B6AC-6D96994089E3}"/>
    <cellStyle name="Hypertextový odkaz 7" xfId="75" xr:uid="{14FD4854-322F-4275-91FA-F4EE9A37D523}"/>
    <cellStyle name="Hypertextový odkaz 8" xfId="77" xr:uid="{C4DCA386-EAE7-442D-BBAA-8784C95F76A2}"/>
    <cellStyle name="Hypertextový odkaz 9" xfId="57" xr:uid="{E20D3682-2BC7-413A-A044-F9C361321563}"/>
    <cellStyle name="Měna 2" xfId="19" xr:uid="{BF011F2C-F866-47ED-93BE-A50DA3A9E7EE}"/>
    <cellStyle name="Měna0" xfId="40" xr:uid="{9DADC283-F2F9-4A20-BB06-94854FACEDB0}"/>
    <cellStyle name="Měna0 2" xfId="93" xr:uid="{5B0B4216-6F2C-418F-B9F3-125434F57582}"/>
    <cellStyle name="Měna0 3" xfId="98" xr:uid="{C6CB5FD7-80AA-4B00-ACC7-95374380FB6A}"/>
    <cellStyle name="Měna0 4" xfId="105" xr:uid="{3B840530-B65A-4288-B301-932694847FB5}"/>
    <cellStyle name="Měna0 5" xfId="81" xr:uid="{4DA70C75-79B5-4C45-9610-51AF6FDD3E3C}"/>
    <cellStyle name="Měny bez des. míst 2" xfId="20" xr:uid="{12434280-2060-49F4-B72C-D3C10BB8A0EF}"/>
    <cellStyle name="Normal" xfId="2" xr:uid="{BE1C8916-68E7-4065-92F7-F92ABC320357}"/>
    <cellStyle name="Normal 2" xfId="3" xr:uid="{D453EC04-A8E4-4398-9D28-0FA4C54910F4}"/>
    <cellStyle name="Normální" xfId="0" builtinId="0"/>
    <cellStyle name="Normální 10" xfId="63" xr:uid="{CA1488A0-A06C-4F15-8FFD-E3A0ACF91A0A}"/>
    <cellStyle name="Normální 11" xfId="64" xr:uid="{7ADF0E3A-5B12-4D50-A99C-1F74C5FC6984}"/>
    <cellStyle name="Normální 12" xfId="66" xr:uid="{D043BC05-02AA-4A93-8D3D-E8F5E3195F4E}"/>
    <cellStyle name="Normální 13" xfId="67" xr:uid="{D1F8831F-0504-4538-A58E-1FD806B6C1B2}"/>
    <cellStyle name="Normální 14" xfId="69" xr:uid="{FC1D5379-8668-453F-AF1C-21C4F9C26707}"/>
    <cellStyle name="Normální 15" xfId="70" xr:uid="{5A093076-0CED-482C-B3F1-92DBC8B69953}"/>
    <cellStyle name="Normální 16" xfId="71" xr:uid="{B49836B7-5E81-4AF6-85AD-79722C6D1756}"/>
    <cellStyle name="Normální 17" xfId="73" xr:uid="{DB46B633-4381-404C-BE86-FDC2FAE34417}"/>
    <cellStyle name="Normální 18" xfId="74" xr:uid="{32B3C61D-B8BB-4262-B9CC-89B59F6376B7}"/>
    <cellStyle name="Normální 19" xfId="76" xr:uid="{30188EA5-BDD7-41C3-BA5A-F3010F4CBCE2}"/>
    <cellStyle name="Normální 2" xfId="4" xr:uid="{18F4BB7C-3182-4A5F-9EF3-20D975EB862F}"/>
    <cellStyle name="Normální 2 2" xfId="51" xr:uid="{CB26B3CE-F460-46DE-8BAA-1A980298C1B6}"/>
    <cellStyle name="Normální 2 3" xfId="46" xr:uid="{AB596983-4BE4-4177-BD49-81449D2BD280}"/>
    <cellStyle name="Normální 2 4" xfId="22" xr:uid="{D7B35D66-1D35-4912-B8B6-EFC05BD1CCAC}"/>
    <cellStyle name="Normální 20" xfId="45" xr:uid="{B3E86C55-9801-405C-AD93-5C34240244D4}"/>
    <cellStyle name="Normální 21" xfId="85" xr:uid="{B3CB1E6C-6AEA-487D-BEA0-EE07BBEC9532}"/>
    <cellStyle name="Normální 22" xfId="109" xr:uid="{E19E2206-649C-430E-B928-8C2ECACB0B6F}"/>
    <cellStyle name="Normální 23" xfId="9" xr:uid="{5B6C0316-5829-4872-A990-169575A92D09}"/>
    <cellStyle name="Normální 3" xfId="31" xr:uid="{D41A76E9-1537-4A6D-B00E-49B993E67015}"/>
    <cellStyle name="Normální 3 2" xfId="52" xr:uid="{C5A5DC81-DEC3-4C44-885B-B70E093CA401}"/>
    <cellStyle name="Normální 3 3" xfId="47" xr:uid="{BE577D02-3636-46E8-9F60-B0D9CAB77082}"/>
    <cellStyle name="Normální 3 4" xfId="89" xr:uid="{FF319D32-3AE5-4278-A6BE-675B1630AE36}"/>
    <cellStyle name="Normální 4" xfId="5" xr:uid="{98D07333-8A21-4BC2-9DCB-D92FCC8BAC6F}"/>
    <cellStyle name="Normální 4 2" xfId="53" xr:uid="{6A798F33-C8D7-4C7E-B2A7-E912520F7867}"/>
    <cellStyle name="Normální 5" xfId="54" xr:uid="{3E7844C1-CF19-4397-BCFC-B82ED3F1B357}"/>
    <cellStyle name="Normální 6" xfId="6" xr:uid="{64489C72-D225-47AB-9E38-238CE01BB2D7}"/>
    <cellStyle name="Normální 6 2" xfId="56" xr:uid="{816064D9-3CFF-4333-971A-97DC82BD2505}"/>
    <cellStyle name="Normální 7" xfId="58" xr:uid="{903FEA2C-C110-4587-8327-0927CDCCC763}"/>
    <cellStyle name="Normální 8" xfId="59" xr:uid="{111B6EE1-1D29-4DF8-9BCF-E252771E16EC}"/>
    <cellStyle name="Normální 9" xfId="61" xr:uid="{7630B847-74E9-4302-A9FD-DF26B6E998DE}"/>
    <cellStyle name="Percent" xfId="10" xr:uid="{C3797CB1-63AE-47F4-B886-620C50708591}"/>
    <cellStyle name="Percent 2" xfId="29" xr:uid="{B65C39D0-748F-4188-83B6-F2D47993D07F}"/>
    <cellStyle name="Percent 3" xfId="120" xr:uid="{1CAC78F3-D480-420D-A773-383466C0EB1F}"/>
    <cellStyle name="Pevný" xfId="41" xr:uid="{081C2F11-DB66-4A25-8993-5FEBEF6BCCFA}"/>
    <cellStyle name="Pevný 2" xfId="94" xr:uid="{82278263-1730-46F8-AA56-08FEC91E1560}"/>
    <cellStyle name="Pevný 3" xfId="97" xr:uid="{EB1177B7-D266-42C6-BA1B-4D4903D2B835}"/>
    <cellStyle name="Pevný 4" xfId="106" xr:uid="{31F3F18B-FFC4-4FF6-A155-3BD626FBD27D}"/>
    <cellStyle name="Pevný 5" xfId="86" xr:uid="{89B4DE48-D026-4FA2-8EE7-B69BE3B54C92}"/>
    <cellStyle name="Procenta 2" xfId="21" xr:uid="{AE2E2EC5-63F5-486E-AEE9-A00E2539A13E}"/>
    <cellStyle name="Styl 1" xfId="43" xr:uid="{BC38C14F-C61E-4D86-98BC-12ADABE13756}"/>
    <cellStyle name="Total" xfId="30" xr:uid="{067BB61B-E8A1-49FC-9561-7F84A949D04B}"/>
    <cellStyle name="Total 2" xfId="55" xr:uid="{537547D2-5A1C-4A1D-8568-4C1DC70F9F01}"/>
    <cellStyle name="Total 3" xfId="121" xr:uid="{CEFF6C56-9AA0-49EC-B74C-C2A0911495F6}"/>
    <cellStyle name="Záhlaví 1" xfId="87" xr:uid="{F0A225A8-C853-4EA0-9CF3-C7F44A614975}"/>
    <cellStyle name="Záhlaví 1 2" xfId="95" xr:uid="{8C204C52-ECAE-4758-8D3C-A07A1E484088}"/>
    <cellStyle name="Záhlaví 1 3" xfId="107" xr:uid="{7FB60850-2908-49DB-8927-52D4CC637B0F}"/>
    <cellStyle name="Záhlaví 2" xfId="88" xr:uid="{4E77CA95-5B67-43EA-B73D-AC8FEB6FFC6B}"/>
    <cellStyle name="Záhlaví 2 2" xfId="96" xr:uid="{54132C5E-5C41-4D24-B655-C832557D02E0}"/>
    <cellStyle name="Záhlaví 2 3" xfId="108" xr:uid="{FB0A2604-4AA2-46F3-970C-19D835813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2042842059606E-2"/>
          <c:y val="2.0278609241641404E-2"/>
          <c:w val="0.69781792848284541"/>
          <c:h val="0.91119838833705114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'G 1'!$A$6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 1'!$B$2:$L$2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 1'!$B$6:$L$6</c:f>
              <c:numCache>
                <c:formatCode>General</c:formatCode>
                <c:ptCount val="11"/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2-4DDE-933A-190675FA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694552"/>
        <c:axId val="353694944"/>
      </c:barChart>
      <c:lineChart>
        <c:grouping val="standard"/>
        <c:varyColors val="0"/>
        <c:ser>
          <c:idx val="3"/>
          <c:order val="0"/>
          <c:tx>
            <c:strRef>
              <c:f>'G 1'!$A$5</c:f>
              <c:strCache>
                <c:ptCount val="1"/>
                <c:pt idx="0">
                  <c:v>Hranice dluhové brzdy dle Zákona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1'!$B$2:$L$2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 1'!$B$5:$L$5</c:f>
              <c:numCache>
                <c:formatCode>0.0</c:formatCode>
                <c:ptCount val="11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2-4DDE-933A-190675FA21EE}"/>
            </c:ext>
          </c:extLst>
        </c:ser>
        <c:ser>
          <c:idx val="0"/>
          <c:order val="1"/>
          <c:tx>
            <c:strRef>
              <c:f>'G 1'!$A$4</c:f>
              <c:strCache>
                <c:ptCount val="1"/>
                <c:pt idx="0">
                  <c:v>Predikce dle MF ČR (srpen, 2023)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1'!$B$2:$L$2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 1'!$B$4:$L$4</c:f>
              <c:numCache>
                <c:formatCode>0.0</c:formatCode>
                <c:ptCount val="11"/>
                <c:pt idx="9">
                  <c:v>44.17</c:v>
                </c:pt>
                <c:pt idx="10">
                  <c:v>44.66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2-4DDE-933A-190675FA21EE}"/>
            </c:ext>
          </c:extLst>
        </c:ser>
        <c:ser>
          <c:idx val="1"/>
          <c:order val="2"/>
          <c:tx>
            <c:strRef>
              <c:f>'G 1'!$A$3</c:f>
              <c:strCache>
                <c:ptCount val="1"/>
                <c:pt idx="0">
                  <c:v>Výše dluhu dle MF ČR (srpen, 2023)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1'!$B$2:$L$2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 1'!$B$3:$L$3</c:f>
              <c:numCache>
                <c:formatCode>0.0</c:formatCode>
                <c:ptCount val="11"/>
                <c:pt idx="0">
                  <c:v>44.42</c:v>
                </c:pt>
                <c:pt idx="1">
                  <c:v>41.85</c:v>
                </c:pt>
                <c:pt idx="2">
                  <c:v>39.700000000000003</c:v>
                </c:pt>
                <c:pt idx="3">
                  <c:v>36.58</c:v>
                </c:pt>
                <c:pt idx="4">
                  <c:v>34.24</c:v>
                </c:pt>
                <c:pt idx="5">
                  <c:v>32.06</c:v>
                </c:pt>
                <c:pt idx="6">
                  <c:v>30.05</c:v>
                </c:pt>
                <c:pt idx="7">
                  <c:v>37.659999999999997</c:v>
                </c:pt>
                <c:pt idx="8">
                  <c:v>42.02</c:v>
                </c:pt>
                <c:pt idx="9">
                  <c:v>44.17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2-4DDE-933A-190675FA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902816810278136"/>
          <c:y val="8.5491355127886956E-2"/>
          <c:w val="0.20747295056131451"/>
          <c:h val="0.690526363287683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46389110482696E-2"/>
          <c:y val="3.5264882941793002E-2"/>
          <c:w val="0.89978894846155"/>
          <c:h val="0.82140641688104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B5.4'!$A$3</c:f>
              <c:strCache>
                <c:ptCount val="1"/>
                <c:pt idx="0">
                  <c:v>Úspory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B5.4'!$B$2:$K$2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B5.4'!$B$3:$K$3</c:f>
              <c:numCache>
                <c:formatCode>#,##0.0</c:formatCode>
                <c:ptCount val="10"/>
                <c:pt idx="0">
                  <c:v>112.80769116898976</c:v>
                </c:pt>
                <c:pt idx="1">
                  <c:v>124.98032564014933</c:v>
                </c:pt>
                <c:pt idx="2">
                  <c:v>131.28341790422033</c:v>
                </c:pt>
                <c:pt idx="3">
                  <c:v>180.9447030050398</c:v>
                </c:pt>
                <c:pt idx="4">
                  <c:v>210.6300267346904</c:v>
                </c:pt>
                <c:pt idx="5">
                  <c:v>217.40704609160082</c:v>
                </c:pt>
                <c:pt idx="6">
                  <c:v>250.43236274920957</c:v>
                </c:pt>
                <c:pt idx="7">
                  <c:v>266.76692650159032</c:v>
                </c:pt>
                <c:pt idx="8">
                  <c:v>308.72399857350877</c:v>
                </c:pt>
                <c:pt idx="9">
                  <c:v>342.44156306698079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A-4D4F-9CE9-685807E64392}"/>
            </c:ext>
          </c:extLst>
        </c:ser>
        <c:ser>
          <c:idx val="4"/>
          <c:order val="1"/>
          <c:tx>
            <c:strRef>
              <c:f>'G B5.4'!$A$4</c:f>
              <c:strCache>
                <c:ptCount val="1"/>
                <c:pt idx="0">
                  <c:v>Investice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463480309660047E-2"/>
                  <c:y val="-6.0896696665881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1A-4D4F-9CE9-685807E64392}"/>
                </c:ext>
              </c:extLst>
            </c:dLbl>
            <c:dLbl>
              <c:idx val="1"/>
              <c:layout>
                <c:manualLayout>
                  <c:x val="4.4878267698866825E-3"/>
                  <c:y val="-3.04483483329420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1A-4D4F-9CE9-685807E64392}"/>
                </c:ext>
              </c:extLst>
            </c:dLbl>
            <c:dLbl>
              <c:idx val="2"/>
              <c:layout>
                <c:manualLayout>
                  <c:x val="6.7317401548300237E-3"/>
                  <c:y val="-1.1164265418198217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1A-4D4F-9CE9-685807E64392}"/>
                </c:ext>
              </c:extLst>
            </c:dLbl>
            <c:dLbl>
              <c:idx val="3"/>
              <c:layout>
                <c:manualLayout>
                  <c:x val="6.73174015482994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1A-4D4F-9CE9-685807E64392}"/>
                </c:ext>
              </c:extLst>
            </c:dLbl>
            <c:dLbl>
              <c:idx val="4"/>
              <c:layout>
                <c:manualLayout>
                  <c:x val="6.7317401548299413E-3"/>
                  <c:y val="-3.04483483329409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1A-4D4F-9CE9-685807E64392}"/>
                </c:ext>
              </c:extLst>
            </c:dLbl>
            <c:dLbl>
              <c:idx val="5"/>
              <c:layout>
                <c:manualLayout>
                  <c:x val="4.487826769886682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1A-4D4F-9CE9-685807E64392}"/>
                </c:ext>
              </c:extLst>
            </c:dLbl>
            <c:dLbl>
              <c:idx val="6"/>
              <c:layout>
                <c:manualLayout>
                  <c:x val="4.487826769886517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1A-4D4F-9CE9-685807E64392}"/>
                </c:ext>
              </c:extLst>
            </c:dLbl>
            <c:dLbl>
              <c:idx val="7"/>
              <c:layout>
                <c:manualLayout>
                  <c:x val="1.346348030966004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1A-4D4F-9CE9-685807E64392}"/>
                </c:ext>
              </c:extLst>
            </c:dLbl>
            <c:dLbl>
              <c:idx val="8"/>
              <c:layout>
                <c:manualLayout>
                  <c:x val="8.975653539773365E-3"/>
                  <c:y val="-3.04483483329409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1A-4D4F-9CE9-685807E64392}"/>
                </c:ext>
              </c:extLst>
            </c:dLbl>
            <c:dLbl>
              <c:idx val="9"/>
              <c:layout>
                <c:manualLayout>
                  <c:x val="1.3463480309659883E-2"/>
                  <c:y val="-1.1164265418198217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1A-4D4F-9CE9-685807E6439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B5.4'!$B$2:$K$2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B5.4'!$B$4:$K$4</c:f>
              <c:numCache>
                <c:formatCode>#,##0.0</c:formatCode>
                <c:ptCount val="10"/>
                <c:pt idx="0">
                  <c:v>70.513697777280072</c:v>
                </c:pt>
                <c:pt idx="1">
                  <c:v>90.288801355830088</c:v>
                </c:pt>
                <c:pt idx="2">
                  <c:v>96.175841504349762</c:v>
                </c:pt>
                <c:pt idx="3">
                  <c:v>57.989344206169847</c:v>
                </c:pt>
                <c:pt idx="4">
                  <c:v>75.414571839539974</c:v>
                </c:pt>
                <c:pt idx="5">
                  <c:v>109.55889983260032</c:v>
                </c:pt>
                <c:pt idx="6">
                  <c:v>112.40178429436993</c:v>
                </c:pt>
                <c:pt idx="7">
                  <c:v>119.80222184865974</c:v>
                </c:pt>
                <c:pt idx="8">
                  <c:v>115.7342716140099</c:v>
                </c:pt>
                <c:pt idx="9">
                  <c:v>135.9862867290604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A-4D4F-9CE9-685807E643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174648656"/>
        <c:axId val="63086896"/>
      </c:barChart>
      <c:catAx>
        <c:axId val="174648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086896"/>
        <c:crosses val="autoZero"/>
        <c:auto val="1"/>
        <c:lblAlgn val="ctr"/>
        <c:lblOffset val="100"/>
        <c:noMultiLvlLbl val="0"/>
      </c:catAx>
      <c:valAx>
        <c:axId val="6308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 Kč</a:t>
                </a:r>
              </a:p>
            </c:rich>
          </c:tx>
          <c:layout>
            <c:manualLayout>
              <c:xMode val="edge"/>
              <c:yMode val="edge"/>
              <c:x val="0"/>
              <c:y val="0.34903714804963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464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60422226757165"/>
          <c:y val="0.94339271908791533"/>
          <c:w val="0.29391442009765439"/>
          <c:h val="4.7593455726289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5929359871495E-2"/>
          <c:y val="2.5738908496660124E-2"/>
          <c:w val="0.82510215157454714"/>
          <c:h val="0.795884107429188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B5.5'!$A$3</c:f>
              <c:strCache>
                <c:ptCount val="1"/>
                <c:pt idx="0">
                  <c:v>Investiční nákupy (levá osa)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B5.5'!$B$2:$K$2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B5.5'!$B$3:$K$3</c:f>
              <c:numCache>
                <c:formatCode>#,##0.0</c:formatCode>
                <c:ptCount val="10"/>
                <c:pt idx="0">
                  <c:v>70.513697777280072</c:v>
                </c:pt>
                <c:pt idx="1">
                  <c:v>90.288801355830088</c:v>
                </c:pt>
                <c:pt idx="2">
                  <c:v>96.175841504349762</c:v>
                </c:pt>
                <c:pt idx="3">
                  <c:v>57.989344206169847</c:v>
                </c:pt>
                <c:pt idx="4">
                  <c:v>75.414571839539974</c:v>
                </c:pt>
                <c:pt idx="5">
                  <c:v>109.55889983260032</c:v>
                </c:pt>
                <c:pt idx="6">
                  <c:v>112.40178429436993</c:v>
                </c:pt>
                <c:pt idx="7">
                  <c:v>119.80222184865974</c:v>
                </c:pt>
                <c:pt idx="8">
                  <c:v>115.7342716140099</c:v>
                </c:pt>
                <c:pt idx="9">
                  <c:v>135.9862867290604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9-4E24-B190-2CFD185CC6AE}"/>
            </c:ext>
          </c:extLst>
        </c:ser>
        <c:ser>
          <c:idx val="0"/>
          <c:order val="2"/>
          <c:tx>
            <c:strRef>
              <c:f>'G B5.5'!$A$5</c:f>
              <c:strCache>
                <c:ptCount val="1"/>
                <c:pt idx="0">
                  <c:v>Dotace ČR (levá osa)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B5.5'!$B$2:$K$2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B5.5'!$B$5:$K$5</c:f>
              <c:numCache>
                <c:formatCode>#,##0.0</c:formatCode>
                <c:ptCount val="10"/>
                <c:pt idx="0">
                  <c:v>15.217086799429993</c:v>
                </c:pt>
                <c:pt idx="1">
                  <c:v>22.988207443219995</c:v>
                </c:pt>
                <c:pt idx="2">
                  <c:v>24.602243630639975</c:v>
                </c:pt>
                <c:pt idx="3">
                  <c:v>12.312892948779977</c:v>
                </c:pt>
                <c:pt idx="4">
                  <c:v>12.817647314999993</c:v>
                </c:pt>
                <c:pt idx="5">
                  <c:v>22.42499916222998</c:v>
                </c:pt>
                <c:pt idx="6">
                  <c:v>31.074779601390031</c:v>
                </c:pt>
                <c:pt idx="7">
                  <c:v>38.495355872430039</c:v>
                </c:pt>
                <c:pt idx="8">
                  <c:v>35.16708896433002</c:v>
                </c:pt>
                <c:pt idx="9">
                  <c:v>32.306912139439959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B9-4E24-B190-2CFD185CC6AE}"/>
            </c:ext>
          </c:extLst>
        </c:ser>
        <c:ser>
          <c:idx val="3"/>
          <c:order val="3"/>
          <c:tx>
            <c:strRef>
              <c:f>'G B5.5'!$A$6</c:f>
              <c:strCache>
                <c:ptCount val="1"/>
                <c:pt idx="0">
                  <c:v>Dotace EU (levá osa)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7"/>
              <c:layout>
                <c:manualLayout>
                  <c:x val="8.9696154277384543E-3"/>
                  <c:y val="-1.117447274535584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B9-4E24-B190-2CFD185CC6AE}"/>
                </c:ext>
              </c:extLst>
            </c:dLbl>
            <c:dLbl>
              <c:idx val="8"/>
              <c:layout>
                <c:manualLayout>
                  <c:x val="8.96961542773853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B9-4E24-B190-2CFD185CC6A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B5.5'!$B$2:$K$2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B5.5'!$B$6:$K$6</c:f>
              <c:numCache>
                <c:formatCode>#,##0.0</c:formatCode>
                <c:ptCount val="10"/>
                <c:pt idx="0">
                  <c:v>29.383762598360018</c:v>
                </c:pt>
                <c:pt idx="1">
                  <c:v>38.615510149969964</c:v>
                </c:pt>
                <c:pt idx="2">
                  <c:v>44.366496512670054</c:v>
                </c:pt>
                <c:pt idx="3">
                  <c:v>18.573210781659984</c:v>
                </c:pt>
                <c:pt idx="4">
                  <c:v>14.30402140073998</c:v>
                </c:pt>
                <c:pt idx="5">
                  <c:v>24.741729873709986</c:v>
                </c:pt>
                <c:pt idx="6">
                  <c:v>34.414993052750106</c:v>
                </c:pt>
                <c:pt idx="7">
                  <c:v>32.868900145340014</c:v>
                </c:pt>
                <c:pt idx="8">
                  <c:v>29.154269706539985</c:v>
                </c:pt>
                <c:pt idx="9">
                  <c:v>27.001854077490027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1B9-4E24-B190-2CFD185CC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4648656"/>
        <c:axId val="63086896"/>
      </c:barChart>
      <c:lineChart>
        <c:grouping val="standard"/>
        <c:varyColors val="0"/>
        <c:ser>
          <c:idx val="2"/>
          <c:order val="1"/>
          <c:tx>
            <c:strRef>
              <c:f>'G B5.5'!$A$9</c:f>
              <c:strCache>
                <c:ptCount val="1"/>
                <c:pt idx="0">
                  <c:v>Podíl vlastních zrojů na investicích, v % (pravá osa)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'[2]Graf_B2.5 (CZ)'!$C$1:$L$1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'G B5.5'!$B$9:$K$9</c:f>
              <c:numCache>
                <c:formatCode>0.00</c:formatCode>
                <c:ptCount val="10"/>
                <c:pt idx="0">
                  <c:v>36.748673231315529</c:v>
                </c:pt>
                <c:pt idx="1">
                  <c:v>31.770367234793166</c:v>
                </c:pt>
                <c:pt idx="2">
                  <c:v>28.288914279797833</c:v>
                </c:pt>
                <c:pt idx="3">
                  <c:v>46.738311748050776</c:v>
                </c:pt>
                <c:pt idx="4">
                  <c:v>64.036567397814167</c:v>
                </c:pt>
                <c:pt idx="5">
                  <c:v>56.948518917214386</c:v>
                </c:pt>
                <c:pt idx="6">
                  <c:v>41.736002621961546</c:v>
                </c:pt>
                <c:pt idx="7">
                  <c:v>40.431608932995402</c:v>
                </c:pt>
                <c:pt idx="8">
                  <c:v>44.423239742337685</c:v>
                </c:pt>
                <c:pt idx="9">
                  <c:v>56.386215372512524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1B9-4E24-B190-2CFD185CC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617296"/>
        <c:axId val="1480113856"/>
      </c:lineChart>
      <c:catAx>
        <c:axId val="174648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086896"/>
        <c:crosses val="autoZero"/>
        <c:auto val="1"/>
        <c:lblAlgn val="ctr"/>
        <c:lblOffset val="100"/>
        <c:noMultiLvlLbl val="0"/>
      </c:catAx>
      <c:valAx>
        <c:axId val="63086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 Kč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4648656"/>
        <c:crosses val="autoZero"/>
        <c:crossBetween val="between"/>
      </c:valAx>
      <c:valAx>
        <c:axId val="14801138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Podíl</a:t>
                </a:r>
                <a:r>
                  <a:rPr lang="cs-CZ" baseline="0"/>
                  <a:t> vlastních zdrojů na investicích (%)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97285110058429991"/>
              <c:y val="0.110575695843649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2617296"/>
        <c:crosses val="max"/>
        <c:crossBetween val="between"/>
      </c:valAx>
      <c:catAx>
        <c:axId val="208261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0113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618053908781915E-3"/>
          <c:y val="0.89171264985380649"/>
          <c:w val="0.99683819460912182"/>
          <c:h val="0.10828735014619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06997426292592E-2"/>
          <c:y val="1.9916921799757195E-2"/>
          <c:w val="0.77279489644409538"/>
          <c:h val="0.863376620134136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B2.1'!$A$4</c:f>
              <c:strCache>
                <c:ptCount val="1"/>
                <c:pt idx="0">
                  <c:v>Součet poměrů salda k HDP (s opačným znaménkem)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</c:spPr>
          <c:invertIfNegative val="0"/>
          <c:cat>
            <c:strRef>
              <c:f>'G B2.1'!$B$2:$AC$2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'G B2.1'!$B$4:$AC$4</c:f>
              <c:numCache>
                <c:formatCode>0.0</c:formatCode>
                <c:ptCount val="28"/>
                <c:pt idx="0">
                  <c:v>25.500000000000004</c:v>
                </c:pt>
                <c:pt idx="1">
                  <c:v>29.7</c:v>
                </c:pt>
                <c:pt idx="2">
                  <c:v>27.5</c:v>
                </c:pt>
                <c:pt idx="3">
                  <c:v>13.400000000000002</c:v>
                </c:pt>
                <c:pt idx="4">
                  <c:v>9.1000000000000014</c:v>
                </c:pt>
                <c:pt idx="5">
                  <c:v>10.9</c:v>
                </c:pt>
                <c:pt idx="6">
                  <c:v>15</c:v>
                </c:pt>
                <c:pt idx="7">
                  <c:v>20.799999999999997</c:v>
                </c:pt>
                <c:pt idx="8">
                  <c:v>21.2</c:v>
                </c:pt>
                <c:pt idx="9">
                  <c:v>-17.100000000000001</c:v>
                </c:pt>
                <c:pt idx="10">
                  <c:v>-2.5999999999999996</c:v>
                </c:pt>
                <c:pt idx="11">
                  <c:v>17.3</c:v>
                </c:pt>
                <c:pt idx="12" formatCode="#,##0.00">
                  <c:v>-15.8</c:v>
                </c:pt>
                <c:pt idx="13">
                  <c:v>25</c:v>
                </c:pt>
                <c:pt idx="14">
                  <c:v>7.2</c:v>
                </c:pt>
                <c:pt idx="15">
                  <c:v>15.999999999999998</c:v>
                </c:pt>
                <c:pt idx="16">
                  <c:v>7.4000000000000021</c:v>
                </c:pt>
                <c:pt idx="17">
                  <c:v>13.500000000000004</c:v>
                </c:pt>
                <c:pt idx="18">
                  <c:v>6.7</c:v>
                </c:pt>
                <c:pt idx="19">
                  <c:v>13.8</c:v>
                </c:pt>
                <c:pt idx="20">
                  <c:v>-12.200000000000001</c:v>
                </c:pt>
                <c:pt idx="21">
                  <c:v>2.7000000000000006</c:v>
                </c:pt>
                <c:pt idx="22">
                  <c:v>8.1</c:v>
                </c:pt>
                <c:pt idx="23">
                  <c:v>9.2000000000000011</c:v>
                </c:pt>
                <c:pt idx="24">
                  <c:v>17.400000000000002</c:v>
                </c:pt>
                <c:pt idx="25">
                  <c:v>0.8</c:v>
                </c:pt>
                <c:pt idx="26">
                  <c:v>9.4000000000000021</c:v>
                </c:pt>
                <c:pt idx="27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5-4DB9-A0EC-2EB1C292F7A0}"/>
            </c:ext>
          </c:extLst>
        </c:ser>
        <c:ser>
          <c:idx val="0"/>
          <c:order val="1"/>
          <c:tx>
            <c:strRef>
              <c:f>'G B2.1'!$A$3</c:f>
              <c:strCache>
                <c:ptCount val="1"/>
                <c:pt idx="0">
                  <c:v>Změna poměru dluhu k HDP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'G B2.1'!$B$2:$AC$2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'G B2.1'!$B$3:$AC$3</c:f>
              <c:numCache>
                <c:formatCode>0.0</c:formatCode>
                <c:ptCount val="28"/>
                <c:pt idx="0">
                  <c:v>13.499999999999986</c:v>
                </c:pt>
                <c:pt idx="1">
                  <c:v>12</c:v>
                </c:pt>
                <c:pt idx="2">
                  <c:v>11.400000000000006</c:v>
                </c:pt>
                <c:pt idx="3">
                  <c:v>9.8999999999999986</c:v>
                </c:pt>
                <c:pt idx="4">
                  <c:v>9.2999999999999989</c:v>
                </c:pt>
                <c:pt idx="5">
                  <c:v>7</c:v>
                </c:pt>
                <c:pt idx="6">
                  <c:v>6.2999999999999972</c:v>
                </c:pt>
                <c:pt idx="7">
                  <c:v>5.6000000000000156</c:v>
                </c:pt>
                <c:pt idx="8">
                  <c:v>3.0999999999999943</c:v>
                </c:pt>
                <c:pt idx="9">
                  <c:v>3</c:v>
                </c:pt>
                <c:pt idx="10">
                  <c:v>2.8000000000000007</c:v>
                </c:pt>
                <c:pt idx="11">
                  <c:v>1.8999999999999844</c:v>
                </c:pt>
                <c:pt idx="12" formatCode="#,##0.00">
                  <c:v>1.7000000000000028</c:v>
                </c:pt>
                <c:pt idx="13">
                  <c:v>1.1999999999999886</c:v>
                </c:pt>
                <c:pt idx="14">
                  <c:v>1.0999999999999943</c:v>
                </c:pt>
                <c:pt idx="15">
                  <c:v>-9.9999999999994316E-2</c:v>
                </c:pt>
                <c:pt idx="16">
                  <c:v>-0.69999999999998863</c:v>
                </c:pt>
                <c:pt idx="17">
                  <c:v>-1.6999999999999957</c:v>
                </c:pt>
                <c:pt idx="18">
                  <c:v>-2.2000000000000028</c:v>
                </c:pt>
                <c:pt idx="19">
                  <c:v>-4.2999999999999972</c:v>
                </c:pt>
                <c:pt idx="20">
                  <c:v>-5.7999999999999972</c:v>
                </c:pt>
                <c:pt idx="21">
                  <c:v>-6</c:v>
                </c:pt>
                <c:pt idx="22">
                  <c:v>-6.7000000000000028</c:v>
                </c:pt>
                <c:pt idx="23">
                  <c:v>-8.0999999999999943</c:v>
                </c:pt>
                <c:pt idx="24">
                  <c:v>-8.1999999999999886</c:v>
                </c:pt>
                <c:pt idx="25">
                  <c:v>-8.4000000000000128</c:v>
                </c:pt>
                <c:pt idx="26">
                  <c:v>-12.199999999999989</c:v>
                </c:pt>
                <c:pt idx="27">
                  <c:v>-22.900000000000006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5-4DB9-A0EC-2EB1C292F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04585263"/>
        <c:axId val="2004586223"/>
      </c:barChart>
      <c:catAx>
        <c:axId val="2004585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04586223"/>
        <c:crosses val="autoZero"/>
        <c:auto val="1"/>
        <c:lblAlgn val="ctr"/>
        <c:lblOffset val="100"/>
        <c:noMultiLvlLbl val="0"/>
      </c:catAx>
      <c:valAx>
        <c:axId val="2004586223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p. b. </a:t>
                </a:r>
              </a:p>
            </c:rich>
          </c:tx>
          <c:layout>
            <c:manualLayout>
              <c:xMode val="edge"/>
              <c:yMode val="edge"/>
              <c:x val="5.884083553986467E-3"/>
              <c:y val="0.362264021396849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0458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734132720828359"/>
          <c:y val="0.14011285152970623"/>
          <c:w val="0.15049093350749609"/>
          <c:h val="0.61018441363081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40406464602876E-2"/>
          <c:y val="2.442002442002442E-2"/>
          <c:w val="0.786476963541059"/>
          <c:h val="0.843733956332381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B2.2'!$A$3</c:f>
              <c:strCache>
                <c:ptCount val="1"/>
                <c:pt idx="0">
                  <c:v>Vliv primárního salda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'G B2.2'!$B$2:$AC$2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'G B2.2'!$B$3:$AC$3</c:f>
              <c:numCache>
                <c:formatCode>0.00</c:formatCode>
                <c:ptCount val="28"/>
                <c:pt idx="0">
                  <c:v>17.887798813967525</c:v>
                </c:pt>
                <c:pt idx="1">
                  <c:v>24.19605438595643</c:v>
                </c:pt>
                <c:pt idx="2">
                  <c:v>15.966087905737357</c:v>
                </c:pt>
                <c:pt idx="3">
                  <c:v>9.2349420510170699</c:v>
                </c:pt>
                <c:pt idx="4">
                  <c:v>9.217145823050739</c:v>
                </c:pt>
                <c:pt idx="5">
                  <c:v>7.4062639211313543</c:v>
                </c:pt>
                <c:pt idx="6">
                  <c:v>9.1317580647443037</c:v>
                </c:pt>
                <c:pt idx="7">
                  <c:v>13.774897908159016</c:v>
                </c:pt>
                <c:pt idx="8">
                  <c:v>11.952728556097682</c:v>
                </c:pt>
                <c:pt idx="9">
                  <c:v>9.0000000000000018</c:v>
                </c:pt>
                <c:pt idx="10">
                  <c:v>-3.8651472829988243</c:v>
                </c:pt>
                <c:pt idx="11">
                  <c:v>14.014299219472552</c:v>
                </c:pt>
                <c:pt idx="12">
                  <c:v>8.2000000000000011</c:v>
                </c:pt>
                <c:pt idx="13">
                  <c:v>13.095457889279364</c:v>
                </c:pt>
                <c:pt idx="14">
                  <c:v>3.598928299052357</c:v>
                </c:pt>
                <c:pt idx="15">
                  <c:v>9.7953106982192111</c:v>
                </c:pt>
                <c:pt idx="16">
                  <c:v>4.0842639813204418</c:v>
                </c:pt>
                <c:pt idx="17">
                  <c:v>6.7108279460060007</c:v>
                </c:pt>
                <c:pt idx="18">
                  <c:v>3.9134393472402742</c:v>
                </c:pt>
                <c:pt idx="19">
                  <c:v>5.9636586374023128</c:v>
                </c:pt>
                <c:pt idx="20">
                  <c:v>-15.459079147057059</c:v>
                </c:pt>
                <c:pt idx="21">
                  <c:v>-0.68758708623551978</c:v>
                </c:pt>
                <c:pt idx="22">
                  <c:v>-2.1165230499803149</c:v>
                </c:pt>
                <c:pt idx="23">
                  <c:v>-0.10066098662360279</c:v>
                </c:pt>
                <c:pt idx="24">
                  <c:v>2.9754738815843176</c:v>
                </c:pt>
                <c:pt idx="25">
                  <c:v>-1.1812270527315589</c:v>
                </c:pt>
                <c:pt idx="26">
                  <c:v>-4.2375674748665269</c:v>
                </c:pt>
                <c:pt idx="27">
                  <c:v>-0.96877785951785378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E-4E79-B212-A46C79F5B35C}"/>
            </c:ext>
          </c:extLst>
        </c:ser>
        <c:ser>
          <c:idx val="1"/>
          <c:order val="1"/>
          <c:tx>
            <c:strRef>
              <c:f>'G B2.2'!$A$4</c:f>
              <c:strCache>
                <c:ptCount val="1"/>
                <c:pt idx="0">
                  <c:v>Vliv implicitní úrokové míry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'G B2.2'!$B$2:$AC$2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'G B2.2'!$B$4:$AC$4</c:f>
              <c:numCache>
                <c:formatCode>0.00</c:formatCode>
                <c:ptCount val="28"/>
                <c:pt idx="0">
                  <c:v>1.2699257195280815</c:v>
                </c:pt>
                <c:pt idx="1">
                  <c:v>0.62923248689911859</c:v>
                </c:pt>
                <c:pt idx="2">
                  <c:v>1.9457743408158572</c:v>
                </c:pt>
                <c:pt idx="3">
                  <c:v>0.59777410549339083</c:v>
                </c:pt>
                <c:pt idx="4">
                  <c:v>0</c:v>
                </c:pt>
                <c:pt idx="5">
                  <c:v>0.60650061940289457</c:v>
                </c:pt>
                <c:pt idx="6">
                  <c:v>0.9182883820452814</c:v>
                </c:pt>
                <c:pt idx="7">
                  <c:v>1.0690022069995748</c:v>
                </c:pt>
                <c:pt idx="8">
                  <c:v>1.5202834584102045</c:v>
                </c:pt>
                <c:pt idx="9">
                  <c:v>1.3810255766258173</c:v>
                </c:pt>
                <c:pt idx="10">
                  <c:v>0.1588734096746407</c:v>
                </c:pt>
                <c:pt idx="11">
                  <c:v>0.4548480928196299</c:v>
                </c:pt>
                <c:pt idx="12">
                  <c:v>1.2783064240045572</c:v>
                </c:pt>
                <c:pt idx="13">
                  <c:v>1.5461934410535767</c:v>
                </c:pt>
                <c:pt idx="14">
                  <c:v>0.63478511591082898</c:v>
                </c:pt>
                <c:pt idx="15">
                  <c:v>1.1298189890364587</c:v>
                </c:pt>
                <c:pt idx="16">
                  <c:v>0.41412518834901446</c:v>
                </c:pt>
                <c:pt idx="17">
                  <c:v>0.9452525072924679</c:v>
                </c:pt>
                <c:pt idx="18">
                  <c:v>0.38342671793010458</c:v>
                </c:pt>
                <c:pt idx="19">
                  <c:v>1.203867491373332</c:v>
                </c:pt>
                <c:pt idx="20">
                  <c:v>0.56751081600420861</c:v>
                </c:pt>
                <c:pt idx="21">
                  <c:v>0.62628591691912827</c:v>
                </c:pt>
                <c:pt idx="22">
                  <c:v>1.5069738925457385</c:v>
                </c:pt>
                <c:pt idx="23">
                  <c:v>1.4786172363017422</c:v>
                </c:pt>
                <c:pt idx="24">
                  <c:v>2.3634683490880741</c:v>
                </c:pt>
                <c:pt idx="25">
                  <c:v>0.34230870156442905</c:v>
                </c:pt>
                <c:pt idx="26">
                  <c:v>2.3994997834961951</c:v>
                </c:pt>
                <c:pt idx="27">
                  <c:v>0.82987458010756898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8E-4E79-B212-A46C79F5B35C}"/>
            </c:ext>
          </c:extLst>
        </c:ser>
        <c:ser>
          <c:idx val="2"/>
          <c:order val="2"/>
          <c:tx>
            <c:strRef>
              <c:f>'G B2.2'!$A$5</c:f>
              <c:strCache>
                <c:ptCount val="1"/>
                <c:pt idx="0">
                  <c:v>Vliv SFA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'G B2.2'!$B$2:$AC$2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'G B2.2'!$B$5:$AC$5</c:f>
              <c:numCache>
                <c:formatCode>0.00</c:formatCode>
                <c:ptCount val="28"/>
                <c:pt idx="0">
                  <c:v>3.1110546621909325</c:v>
                </c:pt>
                <c:pt idx="1">
                  <c:v>2.1567925470885032</c:v>
                </c:pt>
                <c:pt idx="2">
                  <c:v>-0.81143544477646801</c:v>
                </c:pt>
                <c:pt idx="3">
                  <c:v>9.3974734682209498</c:v>
                </c:pt>
                <c:pt idx="4">
                  <c:v>5.9251030207254347</c:v>
                </c:pt>
                <c:pt idx="5">
                  <c:v>7.3521519612844717</c:v>
                </c:pt>
                <c:pt idx="6">
                  <c:v>5.4154702779779198</c:v>
                </c:pt>
                <c:pt idx="7">
                  <c:v>1.7259216045781594</c:v>
                </c:pt>
                <c:pt idx="8">
                  <c:v>3.937516013829196</c:v>
                </c:pt>
                <c:pt idx="9">
                  <c:v>4.2469650754710564</c:v>
                </c:pt>
                <c:pt idx="10">
                  <c:v>12.220993137073673</c:v>
                </c:pt>
                <c:pt idx="11">
                  <c:v>-1.1577167643465518</c:v>
                </c:pt>
                <c:pt idx="12">
                  <c:v>4.384169840796603</c:v>
                </c:pt>
                <c:pt idx="13">
                  <c:v>13.097263174745146</c:v>
                </c:pt>
                <c:pt idx="14">
                  <c:v>5.0087790526370108</c:v>
                </c:pt>
                <c:pt idx="15">
                  <c:v>-1.1412286113610579</c:v>
                </c:pt>
                <c:pt idx="16">
                  <c:v>9.8000388940035812</c:v>
                </c:pt>
                <c:pt idx="17">
                  <c:v>6.8453689230787171</c:v>
                </c:pt>
                <c:pt idx="18">
                  <c:v>1.8497893610511296</c:v>
                </c:pt>
                <c:pt idx="19">
                  <c:v>4.8881943458854433</c:v>
                </c:pt>
                <c:pt idx="20">
                  <c:v>15.213093930970556</c:v>
                </c:pt>
                <c:pt idx="21">
                  <c:v>3.9704959977551466</c:v>
                </c:pt>
                <c:pt idx="22">
                  <c:v>13.641432686395126</c:v>
                </c:pt>
                <c:pt idx="23">
                  <c:v>6.1535549065150974</c:v>
                </c:pt>
                <c:pt idx="24">
                  <c:v>4.4585143570512082</c:v>
                </c:pt>
                <c:pt idx="25">
                  <c:v>0.3068787591785026</c:v>
                </c:pt>
                <c:pt idx="26">
                  <c:v>3.0473853586297546</c:v>
                </c:pt>
                <c:pt idx="27">
                  <c:v>2.1976244950397983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8E-4E79-B212-A46C79F5B35C}"/>
            </c:ext>
          </c:extLst>
        </c:ser>
        <c:ser>
          <c:idx val="4"/>
          <c:order val="4"/>
          <c:tx>
            <c:strRef>
              <c:f>'G B2.2'!$A$7</c:f>
              <c:strCache>
                <c:ptCount val="1"/>
                <c:pt idx="0">
                  <c:v>Vliv tempa růstu reálného HDP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'G B2.2'!$B$2:$AC$2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'G B2.2'!$B$7:$AC$7</c:f>
              <c:numCache>
                <c:formatCode>0.00</c:formatCode>
                <c:ptCount val="28"/>
                <c:pt idx="0">
                  <c:v>-2.7553048481011349</c:v>
                </c:pt>
                <c:pt idx="1">
                  <c:v>-3.4563769889347329</c:v>
                </c:pt>
                <c:pt idx="2">
                  <c:v>-0.63980302872559425</c:v>
                </c:pt>
                <c:pt idx="3">
                  <c:v>-1.127398407968901</c:v>
                </c:pt>
                <c:pt idx="4">
                  <c:v>-0.82725697282804211</c:v>
                </c:pt>
                <c:pt idx="5">
                  <c:v>-2.5214789528188275</c:v>
                </c:pt>
                <c:pt idx="6">
                  <c:v>-2.7297771099424026</c:v>
                </c:pt>
                <c:pt idx="7">
                  <c:v>-6.7463605160374014</c:v>
                </c:pt>
                <c:pt idx="8">
                  <c:v>-5.9624413782595642</c:v>
                </c:pt>
                <c:pt idx="9">
                  <c:v>-3.4511115692540395</c:v>
                </c:pt>
                <c:pt idx="10">
                  <c:v>-1.6599408564379898</c:v>
                </c:pt>
                <c:pt idx="11">
                  <c:v>-2.6819923371647514</c:v>
                </c:pt>
                <c:pt idx="12">
                  <c:v>-3.8751695867189904</c:v>
                </c:pt>
                <c:pt idx="13">
                  <c:v>-7.8576345742671485</c:v>
                </c:pt>
                <c:pt idx="14">
                  <c:v>-1.0638163275297225</c:v>
                </c:pt>
                <c:pt idx="15">
                  <c:v>-3.1942845183959587</c:v>
                </c:pt>
                <c:pt idx="16">
                  <c:v>-4.4912217030349861</c:v>
                </c:pt>
                <c:pt idx="17">
                  <c:v>-6.6466172930438177</c:v>
                </c:pt>
                <c:pt idx="18">
                  <c:v>-2.5305368684870047</c:v>
                </c:pt>
                <c:pt idx="19">
                  <c:v>-8.3927648578811187</c:v>
                </c:pt>
                <c:pt idx="20">
                  <c:v>-2.7423513245534061</c:v>
                </c:pt>
                <c:pt idx="21">
                  <c:v>-3.90664669389633</c:v>
                </c:pt>
                <c:pt idx="22">
                  <c:v>-11.111111111111116</c:v>
                </c:pt>
                <c:pt idx="23">
                  <c:v>-9.236066963339697</c:v>
                </c:pt>
                <c:pt idx="24">
                  <c:v>-10.931364947065376</c:v>
                </c:pt>
                <c:pt idx="25">
                  <c:v>-3.0370728621488405</c:v>
                </c:pt>
                <c:pt idx="26">
                  <c:v>-7.1357463082608747</c:v>
                </c:pt>
                <c:pt idx="27">
                  <c:v>-20.133616871143726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8E-4E79-B212-A46C79F5B35C}"/>
            </c:ext>
          </c:extLst>
        </c:ser>
        <c:ser>
          <c:idx val="5"/>
          <c:order val="5"/>
          <c:tx>
            <c:strRef>
              <c:f>'G B2.2'!$A$8</c:f>
              <c:strCache>
                <c:ptCount val="1"/>
                <c:pt idx="0">
                  <c:v>Vliv míry inflace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'G B2.2'!$B$2:$AC$2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'G B2.2'!$B$8:$AC$8</c:f>
              <c:numCache>
                <c:formatCode>0.00</c:formatCode>
                <c:ptCount val="28"/>
                <c:pt idx="0">
                  <c:v>-7.657265904533511</c:v>
                </c:pt>
                <c:pt idx="1">
                  <c:v>-7.8344021264539201</c:v>
                </c:pt>
                <c:pt idx="2">
                  <c:v>-8.7950045726443928</c:v>
                </c:pt>
                <c:pt idx="3">
                  <c:v>-5.8145814278759715</c:v>
                </c:pt>
                <c:pt idx="4">
                  <c:v>-1.7755389448597125</c:v>
                </c:pt>
                <c:pt idx="5">
                  <c:v>-5.7333084186098162</c:v>
                </c:pt>
                <c:pt idx="6">
                  <c:v>-6.5721229896357594</c:v>
                </c:pt>
                <c:pt idx="7">
                  <c:v>-4.2207999125977604</c:v>
                </c:pt>
                <c:pt idx="8">
                  <c:v>-10.614840672911798</c:v>
                </c:pt>
                <c:pt idx="9">
                  <c:v>-8.2557710144059708</c:v>
                </c:pt>
                <c:pt idx="10">
                  <c:v>-3.3551560908448752</c:v>
                </c:pt>
                <c:pt idx="11">
                  <c:v>-7.1865664507330873</c:v>
                </c:pt>
                <c:pt idx="12">
                  <c:v>-9.3481977397478531</c:v>
                </c:pt>
                <c:pt idx="13">
                  <c:v>-17.29929695345858</c:v>
                </c:pt>
                <c:pt idx="14">
                  <c:v>-7.4114329636377239</c:v>
                </c:pt>
                <c:pt idx="15">
                  <c:v>-7.7362943398117929</c:v>
                </c:pt>
                <c:pt idx="16">
                  <c:v>-7.975609000976152</c:v>
                </c:pt>
                <c:pt idx="17">
                  <c:v>-9.0534524078257483</c:v>
                </c:pt>
                <c:pt idx="18">
                  <c:v>-5.8880258835783366</c:v>
                </c:pt>
                <c:pt idx="19">
                  <c:v>-8.063423438375203</c:v>
                </c:pt>
                <c:pt idx="20">
                  <c:v>-4.229827779617068</c:v>
                </c:pt>
                <c:pt idx="21">
                  <c:v>-6.2032303948907632</c:v>
                </c:pt>
                <c:pt idx="22">
                  <c:v>-7.1510107015457791</c:v>
                </c:pt>
                <c:pt idx="23">
                  <c:v>-8.0081350051295246</c:v>
                </c:pt>
                <c:pt idx="24">
                  <c:v>-13.70624483901439</c:v>
                </c:pt>
                <c:pt idx="25">
                  <c:v>-4.6322009267711977</c:v>
                </c:pt>
                <c:pt idx="26">
                  <c:v>-10.913193042938426</c:v>
                </c:pt>
                <c:pt idx="27">
                  <c:v>-3.5430354297874675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8E-4E79-B212-A46C79F5B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34703536"/>
        <c:axId val="534700176"/>
      </c:barChart>
      <c:lineChart>
        <c:grouping val="standard"/>
        <c:varyColors val="0"/>
        <c:ser>
          <c:idx val="3"/>
          <c:order val="3"/>
          <c:tx>
            <c:strRef>
              <c:f>'G B2.2'!$A$6</c:f>
              <c:strCache>
                <c:ptCount val="1"/>
                <c:pt idx="0">
                  <c:v>Změna poměru dluhu k HDP (2022–2018)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cat>
            <c:strRef>
              <c:f>'G B2.2'!$B$2:$AB$2</c:f>
              <c:strCache>
                <c:ptCount val="27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</c:strCache>
            </c:strRef>
          </c:cat>
          <c:val>
            <c:numRef>
              <c:f>'G B2.2'!$B$6:$AC$6</c:f>
              <c:numCache>
                <c:formatCode>0.00</c:formatCode>
                <c:ptCount val="28"/>
                <c:pt idx="0">
                  <c:v>13.495749835997174</c:v>
                </c:pt>
                <c:pt idx="1">
                  <c:v>11.96155529691142</c:v>
                </c:pt>
                <c:pt idx="2">
                  <c:v>11.418939023807269</c:v>
                </c:pt>
                <c:pt idx="3">
                  <c:v>9.6474523385646549</c:v>
                </c:pt>
                <c:pt idx="4">
                  <c:v>9.2645898138260829</c:v>
                </c:pt>
                <c:pt idx="5">
                  <c:v>6.9781213274103209</c:v>
                </c:pt>
                <c:pt idx="6">
                  <c:v>6.318186661271092</c:v>
                </c:pt>
                <c:pt idx="7">
                  <c:v>5.3552782059569424</c:v>
                </c:pt>
                <c:pt idx="8">
                  <c:v>3.1141891006489004</c:v>
                </c:pt>
                <c:pt idx="9">
                  <c:v>3</c:v>
                </c:pt>
                <c:pt idx="10">
                  <c:v>2.7625609954635664</c:v>
                </c:pt>
                <c:pt idx="11">
                  <c:v>1.7760727479397502</c:v>
                </c:pt>
                <c:pt idx="12">
                  <c:v>1.7000000000000028</c:v>
                </c:pt>
                <c:pt idx="13">
                  <c:v>1.1978058369422229</c:v>
                </c:pt>
                <c:pt idx="14">
                  <c:v>1.0708996447365138</c:v>
                </c:pt>
                <c:pt idx="15">
                  <c:v>-0.14964290201773167</c:v>
                </c:pt>
                <c:pt idx="16">
                  <c:v>-0.53403830636599281</c:v>
                </c:pt>
                <c:pt idx="17">
                  <c:v>-1.6723361565015864</c:v>
                </c:pt>
                <c:pt idx="18">
                  <c:v>-2.211415062478892</c:v>
                </c:pt>
                <c:pt idx="19">
                  <c:v>-4.3555380370516303</c:v>
                </c:pt>
                <c:pt idx="20">
                  <c:v>-5.7564387340328196</c:v>
                </c:pt>
                <c:pt idx="21">
                  <c:v>-5.9477021237319789</c:v>
                </c:pt>
                <c:pt idx="22">
                  <c:v>-6.4367816091953927</c:v>
                </c:pt>
                <c:pt idx="23">
                  <c:v>-7.6568374326221829</c:v>
                </c:pt>
                <c:pt idx="24">
                  <c:v>-8.1818552419880461</c:v>
                </c:pt>
                <c:pt idx="25">
                  <c:v>-8.370088428885964</c:v>
                </c:pt>
                <c:pt idx="26">
                  <c:v>-12.271242886187295</c:v>
                </c:pt>
                <c:pt idx="27">
                  <c:v>-22.868284383930224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8E-4E79-B212-A46C79F5B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703536"/>
        <c:axId val="534700176"/>
      </c:lineChart>
      <c:catAx>
        <c:axId val="53470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4700176"/>
        <c:crosses val="autoZero"/>
        <c:auto val="1"/>
        <c:lblAlgn val="ctr"/>
        <c:lblOffset val="100"/>
        <c:noMultiLvlLbl val="0"/>
      </c:catAx>
      <c:valAx>
        <c:axId val="53470017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p. b.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470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437864769635408"/>
          <c:y val="3.9684314354309566E-2"/>
          <c:w val="0.14356480652267997"/>
          <c:h val="0.93589551306086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19685039370078741" l="0.19685039370078741" r="0.19685039370078741" t="0.19685039370078741" header="0.31496062992125984" footer="0.3149606299212598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509519672758134E-2"/>
          <c:y val="3.1815470272419967E-2"/>
          <c:w val="0.70483319344385165"/>
          <c:h val="0.78842023351177348"/>
        </c:manualLayout>
      </c:layout>
      <c:lineChart>
        <c:grouping val="standard"/>
        <c:varyColors val="0"/>
        <c:ser>
          <c:idx val="0"/>
          <c:order val="0"/>
          <c:tx>
            <c:strRef>
              <c:f>'G 4'!$B$2</c:f>
              <c:strCache>
                <c:ptCount val="1"/>
                <c:pt idx="0">
                  <c:v>Tvorba hrubého fixního kapitálu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4'!$A$3:$A$18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'G 4'!$B$3:$B$18</c:f>
              <c:numCache>
                <c:formatCode>#,##0.0</c:formatCode>
                <c:ptCount val="16"/>
                <c:pt idx="0">
                  <c:v>2.2000000000000002</c:v>
                </c:pt>
                <c:pt idx="1">
                  <c:v>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2.4</c:v>
                </c:pt>
                <c:pt idx="5">
                  <c:v>2.2000000000000002</c:v>
                </c:pt>
                <c:pt idx="6">
                  <c:v>2.1</c:v>
                </c:pt>
                <c:pt idx="7">
                  <c:v>2.4</c:v>
                </c:pt>
                <c:pt idx="8">
                  <c:v>2.4</c:v>
                </c:pt>
                <c:pt idx="9">
                  <c:v>2</c:v>
                </c:pt>
                <c:pt idx="10">
                  <c:v>1.9</c:v>
                </c:pt>
                <c:pt idx="11">
                  <c:v>2.2000000000000002</c:v>
                </c:pt>
                <c:pt idx="12">
                  <c:v>2.1</c:v>
                </c:pt>
                <c:pt idx="13">
                  <c:v>1.9</c:v>
                </c:pt>
                <c:pt idx="14">
                  <c:v>2.2999999999999998</c:v>
                </c:pt>
                <c:pt idx="1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B-4E89-8DC7-15668E56DE8B}"/>
            </c:ext>
          </c:extLst>
        </c:ser>
        <c:ser>
          <c:idx val="1"/>
          <c:order val="1"/>
          <c:tx>
            <c:strRef>
              <c:f>'G 4'!$C$2</c:f>
              <c:strCache>
                <c:ptCount val="1"/>
                <c:pt idx="0">
                  <c:v>10letý průměr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4'!$A$3:$A$18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'G 4'!$C$3:$C$18</c:f>
              <c:numCache>
                <c:formatCode>0.00</c:formatCode>
                <c:ptCount val="16"/>
                <c:pt idx="0">
                  <c:v>2.0200000000000005</c:v>
                </c:pt>
                <c:pt idx="1">
                  <c:v>2.0200000000000005</c:v>
                </c:pt>
                <c:pt idx="2">
                  <c:v>2.0200000000000005</c:v>
                </c:pt>
                <c:pt idx="3">
                  <c:v>2.0200000000000005</c:v>
                </c:pt>
                <c:pt idx="4">
                  <c:v>2.0200000000000005</c:v>
                </c:pt>
                <c:pt idx="5">
                  <c:v>2.0200000000000005</c:v>
                </c:pt>
                <c:pt idx="6">
                  <c:v>2.0200000000000005</c:v>
                </c:pt>
                <c:pt idx="7">
                  <c:v>2.0200000000000005</c:v>
                </c:pt>
                <c:pt idx="8">
                  <c:v>2.0200000000000005</c:v>
                </c:pt>
                <c:pt idx="9">
                  <c:v>2.0200000000000005</c:v>
                </c:pt>
                <c:pt idx="10">
                  <c:v>2.0200000000000005</c:v>
                </c:pt>
                <c:pt idx="11">
                  <c:v>2.0200000000000005</c:v>
                </c:pt>
                <c:pt idx="12">
                  <c:v>2.0200000000000005</c:v>
                </c:pt>
                <c:pt idx="13">
                  <c:v>2.0200000000000005</c:v>
                </c:pt>
                <c:pt idx="14">
                  <c:v>2.0200000000000005</c:v>
                </c:pt>
                <c:pt idx="15">
                  <c:v>2.0200000000000005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B-4E89-8DC7-15668E56D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92760"/>
        <c:axId val="650190136"/>
      </c:lineChart>
      <c:catAx>
        <c:axId val="65019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0190136"/>
        <c:crosses val="autoZero"/>
        <c:auto val="1"/>
        <c:lblAlgn val="ctr"/>
        <c:lblOffset val="100"/>
        <c:tickLblSkip val="1"/>
        <c:noMultiLvlLbl val="0"/>
      </c:catAx>
      <c:valAx>
        <c:axId val="65019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0"/>
              <c:y val="0.36154962634045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0192760"/>
        <c:crosses val="autoZero"/>
        <c:crossBetween val="midCat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.795794847928048"/>
          <c:y val="0.1783150639675708"/>
          <c:w val="0.20090657230959189"/>
          <c:h val="0.5472765049328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30104506277069E-2"/>
          <c:y val="7.8162492131922431E-2"/>
          <c:w val="0.9083640694838252"/>
          <c:h val="0.7330407002292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5'!$B$3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5'!$A$4:$A$19</c:f>
              <c:strCache>
                <c:ptCount val="16"/>
                <c:pt idx="0">
                  <c:v>0–10</c:v>
                </c:pt>
                <c:pt idx="1">
                  <c:v>10–20</c:v>
                </c:pt>
                <c:pt idx="2">
                  <c:v>20–30</c:v>
                </c:pt>
                <c:pt idx="3">
                  <c:v>30–40</c:v>
                </c:pt>
                <c:pt idx="4">
                  <c:v>40–50</c:v>
                </c:pt>
                <c:pt idx="5">
                  <c:v>50–60</c:v>
                </c:pt>
                <c:pt idx="6">
                  <c:v>60–70</c:v>
                </c:pt>
                <c:pt idx="7">
                  <c:v>70–80</c:v>
                </c:pt>
                <c:pt idx="8">
                  <c:v>80–90</c:v>
                </c:pt>
                <c:pt idx="9">
                  <c:v>90–100</c:v>
                </c:pt>
                <c:pt idx="10">
                  <c:v>100–110</c:v>
                </c:pt>
                <c:pt idx="11">
                  <c:v>110–120</c:v>
                </c:pt>
                <c:pt idx="12">
                  <c:v>120–130</c:v>
                </c:pt>
                <c:pt idx="13">
                  <c:v>130–140</c:v>
                </c:pt>
                <c:pt idx="14">
                  <c:v>140–150</c:v>
                </c:pt>
                <c:pt idx="15">
                  <c:v>150 a více</c:v>
                </c:pt>
              </c:strCache>
            </c:strRef>
          </c:cat>
          <c:val>
            <c:numRef>
              <c:f>'G 5'!$B$4:$B$19</c:f>
              <c:numCache>
                <c:formatCode>General</c:formatCode>
                <c:ptCount val="16"/>
                <c:pt idx="0">
                  <c:v>4178</c:v>
                </c:pt>
                <c:pt idx="1">
                  <c:v>488</c:v>
                </c:pt>
                <c:pt idx="2">
                  <c:v>359</c:v>
                </c:pt>
                <c:pt idx="3">
                  <c:v>270</c:v>
                </c:pt>
                <c:pt idx="4">
                  <c:v>207</c:v>
                </c:pt>
                <c:pt idx="5">
                  <c:v>174</c:v>
                </c:pt>
                <c:pt idx="6">
                  <c:v>133</c:v>
                </c:pt>
                <c:pt idx="7">
                  <c:v>91</c:v>
                </c:pt>
                <c:pt idx="8">
                  <c:v>76</c:v>
                </c:pt>
                <c:pt idx="9">
                  <c:v>54</c:v>
                </c:pt>
                <c:pt idx="10">
                  <c:v>56</c:v>
                </c:pt>
                <c:pt idx="11">
                  <c:v>32</c:v>
                </c:pt>
                <c:pt idx="12">
                  <c:v>30</c:v>
                </c:pt>
                <c:pt idx="13">
                  <c:v>22</c:v>
                </c:pt>
                <c:pt idx="14">
                  <c:v>15</c:v>
                </c:pt>
                <c:pt idx="15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2-4F4C-BF8B-1AB6EEAAAECD}"/>
            </c:ext>
          </c:extLst>
        </c:ser>
        <c:ser>
          <c:idx val="1"/>
          <c:order val="1"/>
          <c:tx>
            <c:strRef>
              <c:f>'G 5'!$C$3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5'!$A$4:$A$19</c:f>
              <c:strCache>
                <c:ptCount val="16"/>
                <c:pt idx="0">
                  <c:v>0–10</c:v>
                </c:pt>
                <c:pt idx="1">
                  <c:v>10–20</c:v>
                </c:pt>
                <c:pt idx="2">
                  <c:v>20–30</c:v>
                </c:pt>
                <c:pt idx="3">
                  <c:v>30–40</c:v>
                </c:pt>
                <c:pt idx="4">
                  <c:v>40–50</c:v>
                </c:pt>
                <c:pt idx="5">
                  <c:v>50–60</c:v>
                </c:pt>
                <c:pt idx="6">
                  <c:v>60–70</c:v>
                </c:pt>
                <c:pt idx="7">
                  <c:v>70–80</c:v>
                </c:pt>
                <c:pt idx="8">
                  <c:v>80–90</c:v>
                </c:pt>
                <c:pt idx="9">
                  <c:v>90–100</c:v>
                </c:pt>
                <c:pt idx="10">
                  <c:v>100–110</c:v>
                </c:pt>
                <c:pt idx="11">
                  <c:v>110–120</c:v>
                </c:pt>
                <c:pt idx="12">
                  <c:v>120–130</c:v>
                </c:pt>
                <c:pt idx="13">
                  <c:v>130–140</c:v>
                </c:pt>
                <c:pt idx="14">
                  <c:v>140–150</c:v>
                </c:pt>
                <c:pt idx="15">
                  <c:v>150 a více</c:v>
                </c:pt>
              </c:strCache>
            </c:strRef>
          </c:cat>
          <c:val>
            <c:numRef>
              <c:f>'G 5'!$C$4:$C$19</c:f>
              <c:numCache>
                <c:formatCode>General</c:formatCode>
                <c:ptCount val="16"/>
                <c:pt idx="0">
                  <c:v>4233</c:v>
                </c:pt>
                <c:pt idx="1">
                  <c:v>467</c:v>
                </c:pt>
                <c:pt idx="2">
                  <c:v>350</c:v>
                </c:pt>
                <c:pt idx="3">
                  <c:v>245</c:v>
                </c:pt>
                <c:pt idx="4">
                  <c:v>190</c:v>
                </c:pt>
                <c:pt idx="5">
                  <c:v>184</c:v>
                </c:pt>
                <c:pt idx="6">
                  <c:v>123</c:v>
                </c:pt>
                <c:pt idx="7">
                  <c:v>114</c:v>
                </c:pt>
                <c:pt idx="8">
                  <c:v>67</c:v>
                </c:pt>
                <c:pt idx="9">
                  <c:v>66</c:v>
                </c:pt>
                <c:pt idx="10">
                  <c:v>40</c:v>
                </c:pt>
                <c:pt idx="11">
                  <c:v>41</c:v>
                </c:pt>
                <c:pt idx="12">
                  <c:v>36</c:v>
                </c:pt>
                <c:pt idx="13">
                  <c:v>29</c:v>
                </c:pt>
                <c:pt idx="14">
                  <c:v>10</c:v>
                </c:pt>
                <c:pt idx="1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2-4F4C-BF8B-1AB6EEAAAE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Poměr dluhu k příjmům (v %)</a:t>
                </a:r>
              </a:p>
            </c:rich>
          </c:tx>
          <c:layout>
            <c:manualLayout>
              <c:xMode val="edge"/>
              <c:yMode val="edge"/>
              <c:x val="0.42228933268125446"/>
              <c:y val="0.956410127812906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obcí</a:t>
                </a:r>
              </a:p>
            </c:rich>
          </c:tx>
          <c:layout>
            <c:manualLayout>
              <c:xMode val="edge"/>
              <c:yMode val="edge"/>
              <c:x val="3.4192991357709004E-3"/>
              <c:y val="0.376103667154176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5950926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72441789629114"/>
          <c:y val="8.4959211531379669E-2"/>
          <c:w val="0.10575864785416078"/>
          <c:h val="4.906822195068948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35834827549852E-2"/>
          <c:y val="2.0316673483328329E-2"/>
          <c:w val="0.90452008104960557"/>
          <c:h val="0.72439499198698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7'!$B$2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491147036181679E-3"/>
                  <c:y val="6.7723141577293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D4-4109-9444-FBAFC2E22552}"/>
                </c:ext>
              </c:extLst>
            </c:dLbl>
            <c:dLbl>
              <c:idx val="3"/>
              <c:layout>
                <c:manualLayout>
                  <c:x val="-4.1860654973124084E-3"/>
                  <c:y val="1.00819145786683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D4-4109-9444-FBAFC2E22552}"/>
                </c:ext>
              </c:extLst>
            </c:dLbl>
            <c:dLbl>
              <c:idx val="4"/>
              <c:layout>
                <c:manualLayout>
                  <c:x val="-3.9422366108684982E-3"/>
                  <c:y val="6.77218198421341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D4-4109-9444-FBAFC2E22552}"/>
                </c:ext>
              </c:extLst>
            </c:dLbl>
            <c:dLbl>
              <c:idx val="5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D4-4109-9444-FBAFC2E22552}"/>
                </c:ext>
              </c:extLst>
            </c:dLbl>
            <c:dLbl>
              <c:idx val="6"/>
              <c:layout>
                <c:manualLayout>
                  <c:x val="-1.9711183054342491E-3"/>
                  <c:y val="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D4-4109-9444-FBAFC2E22552}"/>
                </c:ext>
              </c:extLst>
            </c:dLbl>
            <c:dLbl>
              <c:idx val="8"/>
              <c:layout>
                <c:manualLayout>
                  <c:x val="-5.9133549163028192E-3"/>
                  <c:y val="3.3097325944550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D4-4109-9444-FBAFC2E22552}"/>
                </c:ext>
              </c:extLst>
            </c:dLbl>
            <c:dLbl>
              <c:idx val="9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D4-4109-9444-FBAFC2E22552}"/>
                </c:ext>
              </c:extLst>
            </c:dLbl>
            <c:dLbl>
              <c:idx val="12"/>
              <c:layout>
                <c:manualLayout>
                  <c:x val="0"/>
                  <c:y val="-2.3168128161185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D4-4109-9444-FBAFC2E22552}"/>
                </c:ext>
              </c:extLst>
            </c:dLbl>
            <c:dLbl>
              <c:idx val="13"/>
              <c:layout>
                <c:manualLayout>
                  <c:x val="-1.4454700591249794E-16"/>
                  <c:y val="-2.6477860755640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7'!$A$3:$A$16</c:f>
              <c:strCache>
                <c:ptCount val="14"/>
                <c:pt idx="0">
                  <c:v>Olomoucký</c:v>
                </c:pt>
                <c:pt idx="1">
                  <c:v>Karlovarský</c:v>
                </c:pt>
                <c:pt idx="2">
                  <c:v>Zlínský</c:v>
                </c:pt>
                <c:pt idx="3">
                  <c:v>Praha</c:v>
                </c:pt>
                <c:pt idx="4">
                  <c:v>Pardubický</c:v>
                </c:pt>
                <c:pt idx="5">
                  <c:v>Ústecký</c:v>
                </c:pt>
                <c:pt idx="6">
                  <c:v>Jihomoravský</c:v>
                </c:pt>
                <c:pt idx="7">
                  <c:v>Moravskoslezský</c:v>
                </c:pt>
                <c:pt idx="8">
                  <c:v>Středočeský</c:v>
                </c:pt>
                <c:pt idx="9">
                  <c:v>Královéhradecký</c:v>
                </c:pt>
                <c:pt idx="10">
                  <c:v>Vysočina</c:v>
                </c:pt>
                <c:pt idx="11">
                  <c:v>Plzeňský</c:v>
                </c:pt>
                <c:pt idx="12">
                  <c:v>Jihočeský</c:v>
                </c:pt>
                <c:pt idx="13">
                  <c:v>Liberecký</c:v>
                </c:pt>
              </c:strCache>
            </c:strRef>
          </c:cat>
          <c:val>
            <c:numRef>
              <c:f>'G 7'!$B$3:$B$16</c:f>
              <c:numCache>
                <c:formatCode>0.0</c:formatCode>
                <c:ptCount val="14"/>
                <c:pt idx="0">
                  <c:v>14.826694452533701</c:v>
                </c:pt>
                <c:pt idx="1">
                  <c:v>4.0487112470152615</c:v>
                </c:pt>
                <c:pt idx="2">
                  <c:v>15.25415287525724</c:v>
                </c:pt>
                <c:pt idx="3">
                  <c:v>13.853345376000092</c:v>
                </c:pt>
                <c:pt idx="4">
                  <c:v>9.2734396716114187</c:v>
                </c:pt>
                <c:pt idx="5">
                  <c:v>7.4526283648940943</c:v>
                </c:pt>
                <c:pt idx="6">
                  <c:v>8.1136982677211549</c:v>
                </c:pt>
                <c:pt idx="7">
                  <c:v>6.0439407979341873</c:v>
                </c:pt>
                <c:pt idx="8">
                  <c:v>11.594450016036072</c:v>
                </c:pt>
                <c:pt idx="9">
                  <c:v>5.5824783194417114</c:v>
                </c:pt>
                <c:pt idx="10">
                  <c:v>2.0111238116005588</c:v>
                </c:pt>
                <c:pt idx="11">
                  <c:v>0</c:v>
                </c:pt>
                <c:pt idx="12">
                  <c:v>0</c:v>
                </c:pt>
                <c:pt idx="13">
                  <c:v>1.9910508064728949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D4-4109-9444-FBAFC2E22552}"/>
            </c:ext>
          </c:extLst>
        </c:ser>
        <c:ser>
          <c:idx val="1"/>
          <c:order val="1"/>
          <c:tx>
            <c:strRef>
              <c:f>'G 7'!$C$2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790053791794117E-3"/>
                  <c:y val="6.77222449444276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D4-4109-9444-FBAFC2E22552}"/>
                </c:ext>
              </c:extLst>
            </c:dLbl>
            <c:dLbl>
              <c:idx val="1"/>
              <c:layout>
                <c:manualLayout>
                  <c:x val="8.372007172239215E-3"/>
                  <c:y val="3.38611224722138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D4-4109-9444-FBAFC2E22552}"/>
                </c:ext>
              </c:extLst>
            </c:dLbl>
            <c:dLbl>
              <c:idx val="2"/>
              <c:layout>
                <c:manualLayout>
                  <c:x val="6.6720822612894989E-3"/>
                  <c:y val="9.9712344018418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D4-4109-9444-FBAFC2E22552}"/>
                </c:ext>
              </c:extLst>
            </c:dLbl>
            <c:dLbl>
              <c:idx val="5"/>
              <c:layout>
                <c:manualLayout>
                  <c:x val="2.093001793059727E-3"/>
                  <c:y val="1.0158336741664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D4-4109-9444-FBAFC2E22552}"/>
                </c:ext>
              </c:extLst>
            </c:dLbl>
            <c:dLbl>
              <c:idx val="7"/>
              <c:layout>
                <c:manualLayout>
                  <c:x val="3.9422366108684982E-3"/>
                  <c:y val="6.6194651889102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D4-4109-9444-FBAFC2E22552}"/>
                </c:ext>
              </c:extLst>
            </c:dLbl>
            <c:dLbl>
              <c:idx val="8"/>
              <c:layout>
                <c:manualLayout>
                  <c:x val="1.9711183054342491E-3"/>
                  <c:y val="-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D4-4109-9444-FBAFC2E22552}"/>
                </c:ext>
              </c:extLst>
            </c:dLbl>
            <c:dLbl>
              <c:idx val="9"/>
              <c:layout>
                <c:manualLayout>
                  <c:x val="1.8964536317087046E-3"/>
                  <c:y val="1.27959053103005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FC-4F59-A396-D647090CD297}"/>
                </c:ext>
              </c:extLst>
            </c:dLbl>
            <c:dLbl>
              <c:idx val="10"/>
              <c:layout>
                <c:manualLayout>
                  <c:x val="5.9133549163028912E-3"/>
                  <c:y val="6.61946518891003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D4-4109-9444-FBAFC2E22552}"/>
                </c:ext>
              </c:extLst>
            </c:dLbl>
            <c:dLbl>
              <c:idx val="11"/>
              <c:layout>
                <c:manualLayout>
                  <c:x val="3.9422366108684982E-3"/>
                  <c:y val="9.92919778336511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7'!$A$3:$A$16</c:f>
              <c:strCache>
                <c:ptCount val="14"/>
                <c:pt idx="0">
                  <c:v>Olomoucký</c:v>
                </c:pt>
                <c:pt idx="1">
                  <c:v>Karlovarský</c:v>
                </c:pt>
                <c:pt idx="2">
                  <c:v>Zlínský</c:v>
                </c:pt>
                <c:pt idx="3">
                  <c:v>Praha</c:v>
                </c:pt>
                <c:pt idx="4">
                  <c:v>Pardubický</c:v>
                </c:pt>
                <c:pt idx="5">
                  <c:v>Ústecký</c:v>
                </c:pt>
                <c:pt idx="6">
                  <c:v>Jihomoravský</c:v>
                </c:pt>
                <c:pt idx="7">
                  <c:v>Moravskoslezský</c:v>
                </c:pt>
                <c:pt idx="8">
                  <c:v>Středočeský</c:v>
                </c:pt>
                <c:pt idx="9">
                  <c:v>Královéhradecký</c:v>
                </c:pt>
                <c:pt idx="10">
                  <c:v>Vysočina</c:v>
                </c:pt>
                <c:pt idx="11">
                  <c:v>Plzeňský</c:v>
                </c:pt>
                <c:pt idx="12">
                  <c:v>Jihočeský</c:v>
                </c:pt>
                <c:pt idx="13">
                  <c:v>Liberecký</c:v>
                </c:pt>
              </c:strCache>
            </c:strRef>
          </c:cat>
          <c:val>
            <c:numRef>
              <c:f>'G 7'!$C$3:$C$16</c:f>
              <c:numCache>
                <c:formatCode>0.0</c:formatCode>
                <c:ptCount val="14"/>
                <c:pt idx="0">
                  <c:v>13.697763792927582</c:v>
                </c:pt>
                <c:pt idx="1">
                  <c:v>13.572142930448969</c:v>
                </c:pt>
                <c:pt idx="2">
                  <c:v>12.466909985146948</c:v>
                </c:pt>
                <c:pt idx="3">
                  <c:v>11.948910363287316</c:v>
                </c:pt>
                <c:pt idx="4">
                  <c:v>11.174619900894706</c:v>
                </c:pt>
                <c:pt idx="5">
                  <c:v>8.3786689211273675</c:v>
                </c:pt>
                <c:pt idx="6">
                  <c:v>7.709647149246651</c:v>
                </c:pt>
                <c:pt idx="7">
                  <c:v>6.9077050442600916</c:v>
                </c:pt>
                <c:pt idx="8">
                  <c:v>5.7220568637557996</c:v>
                </c:pt>
                <c:pt idx="9">
                  <c:v>4.0797102867510242</c:v>
                </c:pt>
                <c:pt idx="10">
                  <c:v>1.7990311405511286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6D4-4109-9444-FBAFC2E225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3"/>
        <c:axId val="521236096"/>
        <c:axId val="521233184"/>
      </c:barChart>
      <c:catAx>
        <c:axId val="5212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1233184"/>
        <c:crosses val="autoZero"/>
        <c:auto val="1"/>
        <c:lblAlgn val="ctr"/>
        <c:lblOffset val="100"/>
        <c:noMultiLvlLbl val="0"/>
      </c:catAx>
      <c:valAx>
        <c:axId val="521233184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Poměr dluhu k průměru příjmů za poslední 4 roky (%)</a:t>
                </a:r>
              </a:p>
            </c:rich>
          </c:tx>
          <c:layout>
            <c:manualLayout>
              <c:xMode val="edge"/>
              <c:yMode val="edge"/>
              <c:x val="0"/>
              <c:y val="2.064707154902559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12360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2159383531442978"/>
          <c:y val="1.0171750610290549E-2"/>
          <c:w val="0.25744834075546308"/>
          <c:h val="0.1412152736503980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22207871393264E-2"/>
          <c:y val="2.257554782759873E-2"/>
          <c:w val="0.83439074720739448"/>
          <c:h val="0.85673574589325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B5.1'!$A$4</c:f>
              <c:strCache>
                <c:ptCount val="1"/>
                <c:pt idx="0">
                  <c:v>Obce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B5.1'!$B$2:$K$2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B5.1'!$B$4:$K$4</c:f>
              <c:numCache>
                <c:formatCode>#,##0.0</c:formatCode>
                <c:ptCount val="10"/>
                <c:pt idx="0">
                  <c:v>70.490971809749766</c:v>
                </c:pt>
                <c:pt idx="1">
                  <c:v>76.785928153499327</c:v>
                </c:pt>
                <c:pt idx="2">
                  <c:v>85.400240930090334</c:v>
                </c:pt>
                <c:pt idx="3">
                  <c:v>107.69018412487978</c:v>
                </c:pt>
                <c:pt idx="4">
                  <c:v>120.49852671232041</c:v>
                </c:pt>
                <c:pt idx="5">
                  <c:v>122.05449896268085</c:v>
                </c:pt>
                <c:pt idx="6">
                  <c:v>134.48491049052959</c:v>
                </c:pt>
                <c:pt idx="7">
                  <c:v>146.79022768726028</c:v>
                </c:pt>
                <c:pt idx="8">
                  <c:v>168.57658946077879</c:v>
                </c:pt>
                <c:pt idx="9">
                  <c:v>180.38164791896077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D-49FB-9E5B-E261DC9A6F53}"/>
            </c:ext>
          </c:extLst>
        </c:ser>
        <c:ser>
          <c:idx val="2"/>
          <c:order val="1"/>
          <c:tx>
            <c:strRef>
              <c:f>'G B5.1'!$A$5</c:f>
              <c:strCache>
                <c:ptCount val="1"/>
                <c:pt idx="0">
                  <c:v>Praha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B7D-49FB-9E5B-E261DC9A6F53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B5.1'!$B$2:$K$2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B5.1'!$B$5:$K$5</c:f>
              <c:numCache>
                <c:formatCode>#,##0.0</c:formatCode>
                <c:ptCount val="10"/>
                <c:pt idx="0">
                  <c:v>27.475500029590002</c:v>
                </c:pt>
                <c:pt idx="1">
                  <c:v>30.57553673955</c:v>
                </c:pt>
                <c:pt idx="2">
                  <c:v>29.183025612479998</c:v>
                </c:pt>
                <c:pt idx="3">
                  <c:v>48.72123423168</c:v>
                </c:pt>
                <c:pt idx="4">
                  <c:v>59.095615761220003</c:v>
                </c:pt>
                <c:pt idx="5">
                  <c:v>64.702366654269994</c:v>
                </c:pt>
                <c:pt idx="6">
                  <c:v>80.207784176899992</c:v>
                </c:pt>
                <c:pt idx="7">
                  <c:v>87.146171628240012</c:v>
                </c:pt>
                <c:pt idx="8">
                  <c:v>97.906865302230003</c:v>
                </c:pt>
                <c:pt idx="9">
                  <c:v>113.77867491728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D-49FB-9E5B-E261DC9A6F53}"/>
            </c:ext>
          </c:extLst>
        </c:ser>
        <c:ser>
          <c:idx val="1"/>
          <c:order val="2"/>
          <c:tx>
            <c:strRef>
              <c:f>'G B5.1'!$A$3</c:f>
              <c:strCache>
                <c:ptCount val="1"/>
                <c:pt idx="0">
                  <c:v>Kraje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B5.1'!$B$2:$K$2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B5.1'!$B$3:$K$3</c:f>
              <c:numCache>
                <c:formatCode>#,##0.0</c:formatCode>
                <c:ptCount val="10"/>
                <c:pt idx="0">
                  <c:v>14.841219329649999</c:v>
                </c:pt>
                <c:pt idx="1">
                  <c:v>17.618860747100001</c:v>
                </c:pt>
                <c:pt idx="2">
                  <c:v>16.700151361650001</c:v>
                </c:pt>
                <c:pt idx="3">
                  <c:v>24.533284648480002</c:v>
                </c:pt>
                <c:pt idx="4">
                  <c:v>31.035884261149999</c:v>
                </c:pt>
                <c:pt idx="5">
                  <c:v>30.650180474649996</c:v>
                </c:pt>
                <c:pt idx="6">
                  <c:v>35.739668081779996</c:v>
                </c:pt>
                <c:pt idx="7">
                  <c:v>32.830527186089995</c:v>
                </c:pt>
                <c:pt idx="8">
                  <c:v>42.2405438105</c:v>
                </c:pt>
                <c:pt idx="9">
                  <c:v>48.281240230739996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7D-49FB-9E5B-E261DC9A6F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4648656"/>
        <c:axId val="63086896"/>
      </c:barChart>
      <c:catAx>
        <c:axId val="174648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086896"/>
        <c:crosses val="autoZero"/>
        <c:auto val="1"/>
        <c:lblAlgn val="ctr"/>
        <c:lblOffset val="100"/>
        <c:noMultiLvlLbl val="0"/>
      </c:catAx>
      <c:valAx>
        <c:axId val="6308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 Kč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464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78936710067065"/>
          <c:y val="0.94647439401129418"/>
          <c:w val="0.40699679559722207"/>
          <c:h val="5.0653395501899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45217379323644E-2"/>
          <c:y val="3.1194416954550649E-2"/>
          <c:w val="0.90089245734047008"/>
          <c:h val="0.860493371814808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B5.2'!$A$3</c:f>
              <c:strCache>
                <c:ptCount val="1"/>
                <c:pt idx="0">
                  <c:v>Saldo hospodaření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dLbl>
              <c:idx val="7"/>
              <c:layout>
                <c:manualLayout>
                  <c:x val="-1.749781277340348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C1-4B48-AB46-EBD097C97F07}"/>
                </c:ext>
              </c:extLst>
            </c:dLbl>
            <c:dLbl>
              <c:idx val="9"/>
              <c:layout>
                <c:manualLayout>
                  <c:x val="-1.093613298337707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C1-4B48-AB46-EBD097C97F0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B5.2'!$B$2:$K$2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B5.2'!$B$3:$K$3</c:f>
              <c:numCache>
                <c:formatCode>#,##0.0</c:formatCode>
                <c:ptCount val="10"/>
                <c:pt idx="0">
                  <c:v>17.465696649229951</c:v>
                </c:pt>
                <c:pt idx="1">
                  <c:v>11.539085779359981</c:v>
                </c:pt>
                <c:pt idx="2">
                  <c:v>21.433402003389929</c:v>
                </c:pt>
                <c:pt idx="3">
                  <c:v>52.418391048509889</c:v>
                </c:pt>
                <c:pt idx="4">
                  <c:v>30.524239728669997</c:v>
                </c:pt>
                <c:pt idx="5">
                  <c:v>8.3569012748099833</c:v>
                </c:pt>
                <c:pt idx="6">
                  <c:v>31.359453259910087</c:v>
                </c:pt>
                <c:pt idx="7">
                  <c:v>14.001834042899986</c:v>
                </c:pt>
                <c:pt idx="8">
                  <c:v>41.244451526090053</c:v>
                </c:pt>
                <c:pt idx="9">
                  <c:v>32.998719825410063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1-4B48-AB46-EBD097C97F07}"/>
            </c:ext>
          </c:extLst>
        </c:ser>
        <c:ser>
          <c:idx val="0"/>
          <c:order val="1"/>
          <c:tx>
            <c:strRef>
              <c:f>'G B5.2'!$A$4</c:f>
              <c:strCache>
                <c:ptCount val="1"/>
                <c:pt idx="0">
                  <c:v>Meziroční změna úspor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EC1-4B48-AB46-EBD097C97F07}"/>
              </c:ext>
            </c:extLst>
          </c:dPt>
          <c:dLbls>
            <c:dLbl>
              <c:idx val="0"/>
              <c:layout>
                <c:manualLayout>
                  <c:x val="1.7497812773403325E-2"/>
                  <c:y val="1.2190474727802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C1-4B48-AB46-EBD097C97F07}"/>
                </c:ext>
              </c:extLst>
            </c:dLbl>
            <c:dLbl>
              <c:idx val="1"/>
              <c:layout>
                <c:manualLayout>
                  <c:x val="1.3123359580052493E-2"/>
                  <c:y val="-5.587236372677921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C1-4B48-AB46-EBD097C97F07}"/>
                </c:ext>
              </c:extLst>
            </c:dLbl>
            <c:dLbl>
              <c:idx val="3"/>
              <c:layout>
                <c:manualLayout>
                  <c:x val="1.31233595800524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C1-4B48-AB46-EBD097C97F07}"/>
                </c:ext>
              </c:extLst>
            </c:dLbl>
            <c:dLbl>
              <c:idx val="4"/>
              <c:layout>
                <c:manualLayout>
                  <c:x val="1.3123359580052493E-2"/>
                  <c:y val="-5.587236372677921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C1-4B48-AB46-EBD097C97F07}"/>
                </c:ext>
              </c:extLst>
            </c:dLbl>
            <c:dLbl>
              <c:idx val="6"/>
              <c:layout>
                <c:manualLayout>
                  <c:x val="1.31233595800524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C1-4B48-AB46-EBD097C97F07}"/>
                </c:ext>
              </c:extLst>
            </c:dLbl>
            <c:dLbl>
              <c:idx val="8"/>
              <c:layout>
                <c:manualLayout>
                  <c:x val="1.3123359580052493E-2"/>
                  <c:y val="3.04761868195048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C1-4B48-AB46-EBD097C97F07}"/>
                </c:ext>
              </c:extLst>
            </c:dLbl>
            <c:dLbl>
              <c:idx val="9"/>
              <c:layout>
                <c:manualLayout>
                  <c:x val="6.56167979002624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C1-4B48-AB46-EBD097C97F0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B5.2'!$B$2:$K$2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B5.2'!$B$4:$K$4</c:f>
              <c:numCache>
                <c:formatCode>#,##0.0</c:formatCode>
                <c:ptCount val="10"/>
                <c:pt idx="0">
                  <c:v>15.581485514259445</c:v>
                </c:pt>
                <c:pt idx="1">
                  <c:v>12.172634471159576</c:v>
                </c:pt>
                <c:pt idx="2">
                  <c:v>6.3030922640709841</c:v>
                </c:pt>
                <c:pt idx="3">
                  <c:v>49.661285100819477</c:v>
                </c:pt>
                <c:pt idx="4">
                  <c:v>29.685323729650605</c:v>
                </c:pt>
                <c:pt idx="5">
                  <c:v>6.7770193569104311</c:v>
                </c:pt>
                <c:pt idx="6">
                  <c:v>33.025316657608734</c:v>
                </c:pt>
                <c:pt idx="7">
                  <c:v>16.334563752380738</c:v>
                </c:pt>
                <c:pt idx="8">
                  <c:v>41.957072071918489</c:v>
                </c:pt>
                <c:pt idx="9">
                  <c:v>33.717564493471983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1-4B48-AB46-EBD097C97F07}"/>
            </c:ext>
          </c:extLst>
        </c:ser>
        <c:ser>
          <c:idx val="2"/>
          <c:order val="2"/>
          <c:tx>
            <c:strRef>
              <c:f>'G B5.2'!$A$5</c:f>
              <c:strCache>
                <c:ptCount val="1"/>
                <c:pt idx="0">
                  <c:v>Meziroční změna dluhu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B5.2'!$B$2:$K$2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B5.2'!$B$5:$K$5</c:f>
              <c:numCache>
                <c:formatCode>#,##0.0</c:formatCode>
                <c:ptCount val="10"/>
                <c:pt idx="0">
                  <c:v>4.8901795179600676</c:v>
                </c:pt>
                <c:pt idx="1">
                  <c:v>-3.7491066858199464</c:v>
                </c:pt>
                <c:pt idx="2">
                  <c:v>-2.591031341689972</c:v>
                </c:pt>
                <c:pt idx="3">
                  <c:v>-19.896399898449921</c:v>
                </c:pt>
                <c:pt idx="4">
                  <c:v>-4.7278641802398989</c:v>
                </c:pt>
                <c:pt idx="5">
                  <c:v>-1.0601339623001251</c:v>
                </c:pt>
                <c:pt idx="6">
                  <c:v>0.47380820933004758</c:v>
                </c:pt>
                <c:pt idx="7">
                  <c:v>3.2826580686099089</c:v>
                </c:pt>
                <c:pt idx="8">
                  <c:v>-0.1305936494400177</c:v>
                </c:pt>
                <c:pt idx="9">
                  <c:v>1.9518867020800628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C1-4B48-AB46-EBD097C97F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74648656"/>
        <c:axId val="63086896"/>
      </c:barChart>
      <c:catAx>
        <c:axId val="174648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086896"/>
        <c:crosses val="autoZero"/>
        <c:auto val="1"/>
        <c:lblAlgn val="ctr"/>
        <c:lblOffset val="100"/>
        <c:noMultiLvlLbl val="0"/>
      </c:catAx>
      <c:valAx>
        <c:axId val="6308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 Kč</a:t>
                </a:r>
              </a:p>
            </c:rich>
          </c:tx>
          <c:layout>
            <c:manualLayout>
              <c:xMode val="edge"/>
              <c:yMode val="edge"/>
              <c:x val="0"/>
              <c:y val="0.39251578756910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464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62760408087069"/>
          <c:y val="0.96492478650087465"/>
          <c:w val="0.7154936176910941"/>
          <c:h val="3.489194278953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667631549679"/>
          <c:y val="3.5264882941793002E-2"/>
          <c:w val="0.88138270112107053"/>
          <c:h val="0.81836781946649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B5.3'!$A$3</c:f>
              <c:strCache>
                <c:ptCount val="1"/>
                <c:pt idx="0">
                  <c:v>Obce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F4-4E43-A8E7-EC0C3797C8F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B5.3'!$B$2:$K$2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B5.3'!$B$3:$K$3</c:f>
              <c:numCache>
                <c:formatCode>#,##0.0</c:formatCode>
                <c:ptCount val="10"/>
                <c:pt idx="0">
                  <c:v>52.913290758839899</c:v>
                </c:pt>
                <c:pt idx="1">
                  <c:v>49.678695673639965</c:v>
                </c:pt>
                <c:pt idx="2">
                  <c:v>48.568405236219974</c:v>
                </c:pt>
                <c:pt idx="3">
                  <c:v>43.082582069510067</c:v>
                </c:pt>
                <c:pt idx="4">
                  <c:v>41.907279552540174</c:v>
                </c:pt>
                <c:pt idx="5">
                  <c:v>42.141617151740043</c:v>
                </c:pt>
                <c:pt idx="6">
                  <c:v>43.884429609710097</c:v>
                </c:pt>
                <c:pt idx="7">
                  <c:v>45.921743126210004</c:v>
                </c:pt>
                <c:pt idx="8">
                  <c:v>50.416225097309976</c:v>
                </c:pt>
                <c:pt idx="9">
                  <c:v>53.288796760570051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B-4BE2-A6B6-B6D18F58C0C9}"/>
            </c:ext>
          </c:extLst>
        </c:ser>
        <c:ser>
          <c:idx val="2"/>
          <c:order val="1"/>
          <c:tx>
            <c:strRef>
              <c:f>'G B5.3'!$A$4</c:f>
              <c:strCache>
                <c:ptCount val="1"/>
                <c:pt idx="0">
                  <c:v>Praha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B5.3'!$B$2:$K$2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B5.3'!$B$4:$K$4</c:f>
              <c:numCache>
                <c:formatCode>#,##0.0</c:formatCode>
                <c:ptCount val="10"/>
                <c:pt idx="0">
                  <c:v>33.503364519880002</c:v>
                </c:pt>
                <c:pt idx="1">
                  <c:v>32.80249445103</c:v>
                </c:pt>
                <c:pt idx="2">
                  <c:v>31.81742165452</c:v>
                </c:pt>
                <c:pt idx="3">
                  <c:v>22.315482656659999</c:v>
                </c:pt>
                <c:pt idx="4">
                  <c:v>21.16933083268</c:v>
                </c:pt>
                <c:pt idx="5">
                  <c:v>20.341592646110001</c:v>
                </c:pt>
                <c:pt idx="6">
                  <c:v>19.92288272031</c:v>
                </c:pt>
                <c:pt idx="7">
                  <c:v>19.332525506189999</c:v>
                </c:pt>
                <c:pt idx="8">
                  <c:v>13.388288124450002</c:v>
                </c:pt>
                <c:pt idx="9">
                  <c:v>12.49453491513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9B-4BE2-A6B6-B6D18F58C0C9}"/>
            </c:ext>
          </c:extLst>
        </c:ser>
        <c:ser>
          <c:idx val="3"/>
          <c:order val="2"/>
          <c:tx>
            <c:strRef>
              <c:f>'G B5.3'!$A$5</c:f>
              <c:strCache>
                <c:ptCount val="1"/>
                <c:pt idx="0">
                  <c:v>Kraje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B5.3'!$B$2:$K$2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 B5.3'!$B$5:$K$5</c:f>
              <c:numCache>
                <c:formatCode>#,##0.0</c:formatCode>
                <c:ptCount val="10"/>
                <c:pt idx="0">
                  <c:v>23.602462334560006</c:v>
                </c:pt>
                <c:pt idx="1">
                  <c:v>23.788820802789999</c:v>
                </c:pt>
                <c:pt idx="2">
                  <c:v>23.293152695030006</c:v>
                </c:pt>
                <c:pt idx="3">
                  <c:v>18.38451496115</c:v>
                </c:pt>
                <c:pt idx="4">
                  <c:v>15.978105121859997</c:v>
                </c:pt>
                <c:pt idx="5">
                  <c:v>15.511371746929996</c:v>
                </c:pt>
                <c:pt idx="6">
                  <c:v>14.661077424090001</c:v>
                </c:pt>
                <c:pt idx="7">
                  <c:v>16.496779190319998</c:v>
                </c:pt>
                <c:pt idx="8">
                  <c:v>17.815940951520002</c:v>
                </c:pt>
                <c:pt idx="9">
                  <c:v>17.789009199660001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9B-4BE2-A6B6-B6D18F58C0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74648656"/>
        <c:axId val="63086896"/>
        <c:extLst/>
      </c:barChart>
      <c:catAx>
        <c:axId val="174648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086896"/>
        <c:crosses val="autoZero"/>
        <c:auto val="1"/>
        <c:lblAlgn val="ctr"/>
        <c:lblOffset val="100"/>
        <c:noMultiLvlLbl val="0"/>
      </c:catAx>
      <c:valAx>
        <c:axId val="6308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 Kč</a:t>
                </a:r>
              </a:p>
            </c:rich>
          </c:tx>
          <c:layout>
            <c:manualLayout>
              <c:xMode val="edge"/>
              <c:yMode val="edge"/>
              <c:x val="1.4487504527345164E-2"/>
              <c:y val="0.39602162860619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464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75881210763938"/>
          <c:y val="0.94587263360759777"/>
          <c:w val="0.43638271157527897"/>
          <c:h val="5.3944095682812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_xlchart.v5.4</cx:n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regionMap" uniqueId="{9336771D-6E84-4A82-AAC5-A973B3188AD2}">
          <cx:tx>
            <cx:txData>
              <cx:f>_xlchart.v5.2</cx:f>
              <cx:v>Podíl obcí překračující 60% hodnotu dluhového kritéria na celkovém počtu obcí v kraji</cx:v>
            </cx:txData>
          </cx:tx>
          <cx:dataId val="0"/>
          <cx:layoutPr>
            <cx:geography cultureLanguage="cs-CZ" cultureRegion="CZ" attribution="Používá technologii Bing.">
              <cx:geoCache provider="{E9337A44-BEBE-4D9F-B70C-5C5E7DAFC167}">
                <cx:binary>1HrLkt04tt2vKDQ2VQQJEGRH1x0AJM8rX0q9qnLCOEqlSAIgQBIg+PiCO7A/wPbIQw/uJ3hUff/L
O6VSRSnVfd3dcSvCUoRSSpI4BLmw115r4fz5fvnTvXo4j8+WTmn7p/vlx+eNc/2ffvjB3jcP3dm+
6Nr70Vjz0b24N90P5uPH9v7hhw/jeW51/UMUIvzDfXMe3cPy/F/+DJ9WP5gLc392rdEvp4dxvX2w
k3L2Pzj3V089O3/oWp231o3tvUM/Pr85jx+m9+29/OX/PJPjWTx/9qBd69bXa//w4/Ovrn7+7Ien
n/nN/Z8pmKKbPsBYnL3IQhSlNKRpSiiOoufPlNH1r6dR8gJliKCUpjFJsjhOvtz66tzB8C8Te/hy
+K/N6NN8zh8+jA/WwqN9+veroV89wFdn7s2k3eN7rOGV/vicbw/3TXt+/qy1hn8+xc3jY/C7T8/9
w9cY/MufnxyAN/HkyO9gevra/l+nvkFpr85e//Jvz7q//E/rzLOb8dzAVP+zkCLhizBJKKARYxzF
aZR+jRR+gZMExSSjaZKlNP5y51+BGs/19M+g9Ou4pxD9evi7wudamc5Mf0wRUUqT6PFPFoZxhr6G
hkIRhVmGoyRKMhIjqLHPq+IzNr/O68vBv7+Efhv4BJ3fjn9X8Lxy//7fHz6Yv/y3B/ufz3OP1ROG
FFGUxGFKsvib6iFQVxHKKEZphKLsCxqfIeKA13hWz5iBvvBIQH+7qv86233zAU8g++b8dwXdsW2g
tMaz/wOQgw4VpmGECCYYhYgk33SoJCYYsKVRmGEa0S/gfEbulZlc8+zycXL/DG5Phj9B7cnZ7wqz
0/jL/1LG//K/m/H84eEPYEUouTiNkzjBFCdhFlPyNSuSF2mSEEoigDVN0+QJcPtP03r22zS/wPr3
0+O3n/AEvm8v+L4QPI8A4Hn8A4oOsEMUhzRLMxKix571NXbRC8AtzSh0NELjCD/paKdPM1ufvT2P
6z+O29ejn2D29cnvCq9HlvxjutsjR2YxoiFKkk8U+aTUQBsCSBlB0P/Sxzr8vfz4TGL/dGd7MvwJ
XE/Ofld43ajt4d//9Q+oLoCLZGkUQ3WlSYoS/KS64hdRRLMwRaD0kxDjJ2Lk87y+gPj38+GXcU8g
+nL4u8LmU0O30lj1sP0xCKXRY1ciKANzjEKA4Pe2mL7IKOh5guMwAsNFnvDfr3IjeNWqB/vPyI5v
PuAJZt+c/67AO0GE8eztaoENW/0fiul/OMzAUDMACyaEJN/UFXmRUERCApCCSSMEyu73RPh3zeiv
y/vfDX2C1O/OfFcY3alf/k3/MZUVRSGOQREmEC3hEBKlryuLPupFFKM0S0BgPFGFd6rVX1D7+5nv
86gnyHw++F2BctG+fxj/IK1OQ1B5IXhfEsdRCPHR71HBL7IsA6pDJAMfBm3rCwafTdav8/py8O8H
5reBT7D57fh3Bc8v/8O6PwgdEodxCHlzGKeP8cXX6MQvUvxopCDcCBPgvifZ3+O0IJbU5w/PLs7v
H7p/HKZvP+EJXt9e8P81cH9rcr9Pdb665h9P1WmcQUgLP0MUJ/RJZkFexMBvACfCGFwUfpKq/xZz
/+35/PU29NvAryb/h+fmfztT/23rIT+7c/Fpz+J3sfp/fPZLHv9k6FfR21fP+WVdHz78+PzR5Py2
EfL4CV91+r/8V8gYzdPrH87W/fgcpZBLhBDX0izCaYgTKLb54dOZCFwWNK0MdDvAl2JgQW1G1/z4
nKAXIQG5SDHI+TT7VIL2MXmCHZb0BcHAnMCdMIwQTH/bK7oxaq2N/u01/Pr7Mz11N6bVzv74PA4J
dMD+84WfHgyisCyFScB+TQQbMtGj9uzvz7ewIwXXo/+ymQWmJlLNh8YbRqOZI6f1abbLyF2fHmYr
+jLpQp8HoXhp7LvOyoaHrd+KPp5a3qSbZbWRK49TfKg7jJhbq7cR6uTBuazom+6VC0iVb02b5au7
FaHkFQn1T/KWZPM9mQw6oiV4CQNOYScO1NWUkWHtuEyjU+30sB+w4t6khCXBIBiI6NfjuOYIyYq3
isWTaHKThuepVoLHOA9alRRtE1ZsQtJyMxDPRqxTNsXttR8bcqtDxOuo16wJ0iEPKjXyddHltlU8
7Xt/TTczs0W0R01CzBYpb7epbrmk3UnJkTKa2GaX2GkuaeUyNvf2ivZuYao9dTjaGJncaYpVUjpV
p2zNsioPKy9YnzWWqUwGzC3xT7VM85rQY5KSj9GwTcepV+8qZD4k2dyxzTYfre1+cn0U7eZ1S3gk
9rPUWV5H3TX12cwGkl1mi+bCp76o3BjlOmIqpKZQJBv5ENMiW+dsN6DtvVDBu7izG9OpLZFYjjZc
iyzSLVvr+adRkX2FS6kfGjHjnUBJz9c6zhubBSzOujlP6555AduMBh2qWRzbLA55p6c3Vtb7wSx3
mBzWLDnDUiPMN7Jcx1GduiXjiRY2z9ZxLlzWsKnWa9lV6c8p9g0zUiZ7V8cvq9mV89jdyXh0zLxU
Er1qW6mYktGSV0q/n1LaskSjWzFPnkXGssV0PRszsTC9KVtm1ZLrJI6KRPYLw4PwXBt73YmgK51v
u5y28NBL9pJsbcu8WoN8i8W+yq5asb4ZbbQPdFfzDMmNSyOODi3b4xv2py723HdJnc8dznbzULGa
DA0f2rovlIFViYMHk4iURcfRze/qKIlZ5kXEou0uabdjaFfLq8xf9q5+r3VzsQWpPkzzemiqauVB
M4SMLvXPvZoSLvA2saiHty39coXb4UCG5bKOzFVWG7ejZOZz3yOWxv6ySezHLa6vKoL3c1rKsK4O
ccR1Tdv9upiaQe3+1G8J5kItVe6gyrsY8zUMWobHlrAMhSHrtpSHgaqPJqkLMER3q0aCTVUw8DjA
htmh3Q/wN5S+L1U9HQYnsotpSNgwqY4lYbBbVhQwLKK39Vpd+JpcTH5j3ZLSUq2imHAWFmYFZpBb
spTak5CJdVBsk/RdQCfEI5dcb/14quf+ckh7Xg9Wciq7hVlNAh6ptOWkBQLoBgcFT2ZRRIiqgjSB
yJs02C9RExVBewrqqi23D4o04yG2hPctLKdRysu6Fq4w6QbvZE3Kvt3QZYXdy7VyMWuOfqSobJam
51ufXWjtddHSHvPgIlm64KpeLuqwR5dCTEcbTXZvlTwm8dIVQdhVOTIdC2z8qppxvG/b1w44rwjj
pD8MSP48b1WB6ylk60IcX6f0lc+yaRdSXbN5kg0LYt3v5kj3RzFOx3a2fk9IEzK/ZSKP9E7XlTgh
PWG+0RFWPFHHcJ0Fi0aV5hVdr7tua9mgVp6FXenxEjAU6X0UzftqEYzi+KzbsNpNpi7Esl1DFW85
rdJDvNCF0SDOmIVtLKbqps3bLplZ02LJKju93TKDuSKvNR0dp11678N+ZkHmXlXh1haZ37t+YvUj
KDStPEuxuhfx+map5ltEW8tkbdBFFFQbPLhbjvhqHDGrMLrpSXYVx8t93ArLfDSHRYNE8DqsCev9
63Gl9hr52t+o3pWhI/JEfHS1NKPZ4Xj60HUdKbzP5GldVcumRSesS8aOjVYnPFuAp7yf3yQkzUWN
+oLKMSiGOO0Y0KDgmHZZTl8bW1mo9zDgwDp5kNLpWpjkqtqSCz+haT82/mXUjGzUsoW3jS+kmNKC
kuY6XIOf3KYwi2dgXq+TjWWR+jDNfjts28DrGvkyE5h1tFtOiY2g67mJR7h3h8FkLWsURhzNdM0x
/Cx7VQvm5iTYZ1v6IKbeMSH8lkddsvLtZ1gXmumEdtc+avZ1E6f7wPbX41KNeRcPt6lHGbc0LkSC
PRdyEzm9Xkg3AohYFv1YvWmBEyeZVjsxi+HggNGWCR2XgKiiaas9nee71kYlCYhgs+2gKMKmYWvb
410jOk6Xac6dsSvXrYY6Hk3CRLtsnFbLjmbbx9DO52AaFQdbUaCuvh1nfB2kHS4huzxUrkmLfqDn
LiMrSz2guKr+hOLpQhov91N2ytp62wX+JBS5GqgSuzadWBY3hw77OxF8XLL4RmE78KWddWENepUk
7qBVNjFhyXFq3cBqnL41gZHMKMT81FR7lDS3tJ91OXWw1gO0101Ecmwilc8Yt4xIIS/abd0nUT2/
oj15bcYm4YsfTU5FhffjAjxuN8plt457vI48dmgrt9THbKwcPgEz75CeXZ4OtjvJzc3XFYFSEGTL
RSrJuaW0SMREz2sS7FIkdsrp6Ry54Kg2yYdIpq/FapcC92LItyToGe61LnQ8rGXqicnrTYdFZ9u8
W7poP8cwh2UWuqjgZ54Nd4uLRz61OID2Zxto0rM69GF7MLO2F5MaGDLC8QlLUc5bnDBtqqsqhO7j
w6DhcgWCt3VhlxkdtkafO4LMIVAkYtjYS99andf9pMu4XfZ0m/3FiqhjWrTArnNtedOPl9MiqrKv
yMSIT8993Ko9km4Egk+mfFYxgfKvcrmmw2mDEgjrLDu0eD1uWbgebGSLtYXbDURCY08mHuqw530z
tqDizMRbaA85kYYCyzpfYmFDljYxKZcmvM2U+4iXWl31WXyXbtOy8wuV5TJ2w2NTDfeRu5iDGpcZ
WCwuhLTl2KzBZV+Tnd0G8W70WrDG4KEIts5ysZGBOdCHvkrWa63DXUU6dFnT7BoUfiE3qQ4zkiJP
1eJZ2NA9asRS9o4C22WTYCLD2edbdBPOqYkka5dk3mOH8K3ZhmLDQ7NPqrlYR6pAdFDhGO583q1v
RJsHZAiPqtMji/ysbvHYtazWzXQUq8/4kmK7z+aVIxm3PPPzzKpuzspk214la2UZGpTc9wFUa9BV
p95s856mQ32Uw4fEDBnfkr4+Er1eGGLITov5YNDmjxAU2KPE5gpP8wWYFH1pTSJvghpKX0/0You3
Mhyg/4tKTNxNruazHJY96puBq205g7vYLrMZXQ6NPsoN670ZwUDQtS8g9T6Evr8NK5me0mA8qCQR
p44ok+e2GqYTaVFTQr+teaXscB209WUrO1ca1dpTkqh6P27YwgpexjLEQ8fCMCKl9DW8k7FYfZ/l
1ajOMNFgP430QDqrj1sYPSgk0iLT62NJrfYkcJMw8Ne66Ekb7Co03du5dXmFApl7le71rII8lAPi
24zHC9eHx8jMIzOhHotxCK7F6MTVtpo8rkk+zfQopXkIt92yde/mzCws1e6is7ZmCxonFiYxX1bQ
WUYEb3vbucJujzZiSXe+GdJ8UWJiJh5PJFkPS1TtdbI4Ps/hnWldxIQnvozXmS/dQvKkM6Zw9bLD
YxbzOgAa9gmoJd/wum8vkDJt4XzFMtXWbF2BPdC6JzgbywrVjNoIuiMB+TAmZbulpOgMnvgamKNT
y1bG486ttM8j23ZsCuy12MDHmEBIBsTwMA2aBX54AD2qSgXP1/i2YTOWxyFRMl+qYe8DB9KgbUcu
qvlydBV4BPXW9INlONPvW5Q1+TBOYJKize1NMFVc2Ljnchokx2MY55ET61ldi3BlQ99bsEwa5ROw
Ewv6vEZRkKd9uORrDYUndDwzPVuQp1X6XuHR8JmsL6ueXvf1MvEpmN9WIxrY6tY3me1xUXVrmgdL
5/IoTUVhZHLAa3CT6YXJIGZpxGuKMrZ2de5HB0TQj6+ovlnBl8VBlnDbT6Lo59DzdtuuV5IOuyXJ
gKdneUF9yyra+Feb0jweMpo3YyLyxC33dNDNwUU9+CGNj9O092mKTuFave7EXD+ayNNUIW6yNc6z
/iMOor0hoJJHZEZGAs37rmG19ShHK4jqAZm7PqIFmPaewZ6EK2VVndYufuWmRV4FyhnwiR/xGwwa
MZ97g9k8B2TX9EkZxvVlJcWaL6Et0K4TumNYizdTswieNRSzYQTtaUfNH2ewbCTlgzYtV+HW8HjN
dosaYxDQ9VLQQfFp2MCkL8k5AAarfRpw+FbbBPfDD9XPwr+dFyWZneEZJjl0nHjMtZg8N9U6HPAW
7uqB/pz5gMeoCwDM6m0fyveKgG7aHq1/89Aq+H89z4WJ/cvNQWen9difmllf19hkB7rYYwidNSYb
C+o25lHSvVwToOK2h8IyVTm64UwCfDcqWZKh2rWLKWI3lFmEJt406cpXv97bNf4YTObUNzBuXTx0
mjDJo8T2IGm9YpZCCXUyMbs6gEm9h5hFceuGlDdT9DZNJduGGiRYvb30QhIu6/naGxEfMg02tA19
Vai5z3s6BLmh2VFWWX9IF7qLE3MzyKBisfea+Sq+71EvdlMq+ZyMoLGonMt6ijBTaRcyCWKKS5LT
VJldbPRQZJW4XkK8k63iKhj03jcQSIRt97re+uteEmgt2Tkbgp9HKhdgI/nBkyDh3dBeNumji4js
RSX711WQ7mMSXlnX+/1EK8z87AoUjDvUTjti6zPFw3hIsfxp2bKpjPHy81DV4ORSfwq2/mx7XXMf
ITD1USBOI/S9Tpk3rkEf6gzkfFwjx9pmWFkd9PB4xLxuelkxWkE8MwSQjrSz4igCx6nWfoD68y5f
xsmUQUcSFsiwwJGuS6IgQ2lNkrFptBvfdPRuGfE1EU1YpEN/s1IPhmI862ZtWApf4YRp+IW1yQgK
VjCP0rNMVLRP46kAG7gLyZSwap1UEWOSK1NXnLqbJc0mkK11BSzccCdE0YCt5tj6jrczBert3pq2
C3eeiCpP6PBRSnAfEEDJToTl2L/SOoqhMJONzw6oDtGKIVDWOwpBU1BnA7PEf1hQb48WNCsnsrmT
sha7IdKHyqZ0n0yq4VOJq20ugipeudGgArY+YNXwKO1b/XOE1DUlNmNbjYsAcjseeDidrKyLNS6y
dkZsE0l8NCHovqoiJ+f9QcN+2mENfZQntTKcRq3nDe46DoSrCjMd0+Bl3/Y+T6L11Wh9Pg2laGAy
m1peLTJ5P4YTKogwG7BmwENlf663OsexOnldf4hbh5luIebY6J2ElAZiuI8R7BeVNQkto3Omi8xC
s+zT8eSteUuGVvKFrieIkm7nFMIbLVZGCQCGrehYl9EeFizyu35rirFuSfHpisgawUU9s6hGQx6G
4MKThE+kb3lcVUUzj65UqBpYtEAB9VXyJp0gYfHQ80Ft2/4Iov9y2Mx6WLG93ew2vVFTUJXSuKHo
pp5PhrrXMSq2SGw8tsN89GY6tdkI/TcEtzmFNmJrlF4nTox8xPXdiEk5i/EtlfJebtGVbSre+7NS
rcwnJR1Tce9Zpq9AUQCDJH4pNGRoThPEViLBq+C7RhJZzFpcpdh1Jan6hm2GvB+C6H21Qf0rOucW
jnCFfrbDnRzMwddC5aNdcvgud5UTIOhcK7Ltuq6+qaaVXpGl22nU7KhBMaiN4XWtICNKhvrGYRGA
KBAdPKVnsZhLr0YLPV4vRR+5HThrl3TybT1Pjq2+vTUIwpi0aZaLBm8CgtWG5q6ti2Tz7W5NDUA5
PLZQ3BS9XXMn62qfoCubQh9LRdiyNurjMsDiHRBtLgWpLzcU3JA0ak7zZNNy0b5j67Z8XNrgtAb1
fOjkUqp5TIvIA7fZKmYBhDds2GZ4NYqyGtbFzbJSXkHix7alrZgU/atkyirWgsk5gO6AOCW8l0Ns
WYRwU9KhhyAijkDVpE2OE8hnMCit1QGXRzbF+TYku0H13dEGh7SlQY6zrOGogfR6BJ4v1eDyoI8d
d2TN49XObNzaZYfSMXfROrI+UO8m1Oyhg+1FiEFZLe/i1DQ5reeQiykG74bNyUm1bwZQdQnsp5aK
JI7JDoyVFzdGLECs8MFwZ2gQo1MlhbgLT2698CR9hzdq86mdt52sQQdNCcSa0EeTphH5GJqZJ9i+
E3LsLnVkIHIX/Y6O+iJbEnkCt/uyx8HC3abv9LA2Fyis387ePcSGOWSgy6jmsqJOXwVZdTkLMGBK
XkAGj4ohogmDbn82cx3maAIhJrqyx1VXqMG+m6T/aPECAbuTVwJSn9Jl4x0xroVIGyRu19NCLr3l
CUTJPBq7EsS55Imbs3yTlWEDheeues2VhVwphUCBJ3HMRwdoiXX5OAdyuYlkeADeOkKTuIo0nsuq
tfmQBRFE+qrPZwTxFu3MMTS94JsQZROSMfftAs15628g336FpgXaWK8ddNQg4jRb2rwKF0jOlDnS
tfNvwI3s6zjd8jaqBZ+p+Ohg7ddyvZ3sDLI2FB9hifQ8suPGUTWXwD8rb8CwwBZIy9JQACHHoWON
TLiD9rZP1wHCH4jI8l6rFjzmYPJpaVreZuhGV+0KWRb8tjT4LgzMRZP2L+VEF562U8CtDD5sib7p
KDTLGkHykW4eMtOuXKL+MvXgVKghe6L160VFI8eRUMVKTmaw1ZUisPNglMr1q0BPELCnM3tsjrFv
30ZJmUkI/8LOBWUn145JWrtdWkV53cztHm+RzGuIGFhoGhaOq7qs/ZkOqcx1u5RNJE5QfaYIaRzw
UXjPu5fSSMeDYTlHE8i2bKh3tJrC/RI3ZdhuAVuWzbAW6rKrE3WUAiLztif7xCK4OywPcCxdf+2y
Adaj7i7DqJOXYloRQ5MZdzXk5lWQZeUK+aAZPagU4VYI4TrF6kn2u8AoTjaJStS6yz6O/W5cousW
Va8JcBTXASxdXN/HjYB8JAwk86aKdjRQr/UEPgZFIBnCRdy6SgGtzLrn7WIH1sFN90Eyetal6ZQP
Dh+bNoyKydZQ+hAoOZ2BSG9MxYIm+QBJecQH0uQ22Q7atxtkVVt0iMHYJ2i9662fy6gV3W6UM4Tt
8wXogYkjBBnsZNY6F6i6hTc8ll0cUR4IegkdABUGmdt5mNWjC7uro1aXqZh5K5fcVQE6UvIWvMUl
yZJraHigEcfkVNdrytI6QztgbsKWVL3TaV1Ec9wVLmrvFZ4xQ3KueLjF15V3TT6lDlaoh1AdQfaq
WFZBFmMVXnab606QS6ywiyINd/GyvYxU/ErFbt+ZkrppZn7ou4PM5rsoqd9l/bAUzfgOZdIz2BJL
gGJhdNS/XOvkXTtBxKZ65PKVple2BR2ahGAzQMtzbylrMewehkplvHf2lbKZ4CYCITC4eONRM7VF
OGe38H2GvVKwbYICGLxpyZuqBrZNoQbkAm6lScFmiVTQsk7Bpelg3HLkhtvmfYhrSGW21kMOXlvW
T9nIQrLCpkj0fkAnMWtaeAlrZB6GMtVdxgbR9HvYvSzNpt/g1UuIz3zZR+odav1wOnhFRiYldKZu
0nmyjbRML1AffrAO0qXNwiZlMsHiCgILYqAqkgCayDYnU+mnupgAe2hz7a7VsOWxRPHbzl3HBLY+
q57VYn3njaogWwtrriJ6OzufgD3OJId9gLzqRHbjIM0Pu9eZgy2scFbTCdW4K6thjXnQ6rsw8rza
UndsEWw9GZvCzfuxy+NwfJMu7jVao4QPg4FcrLc1yMJghVwq2gGRsGCc46vNQyoITrxZinUKeQzx
TK5r2HDqwGxATqUZGt/1JI2Z7g4pSLRjDwp9MRELU7+WM6zFOenOosX3QzJoiN2h3Bqa3KU9skwH
NmUOKNMPsFTGHvanXKLjfKYkBY8kTe6DbCoEbCSBcO9f0WYZiqWebyCfv6B1dIkQaEkiamaqCnLQ
hjS7MasL3bd3TdBfSvN+m3Zy8LrsRvqu6dxVuE3jLsLybmvij/DkiA9L9Or/UnduzXHj2Jb+KxPz
zg4CJAHyZR54SSpTSsm6y35B2JLFGwCCFxAkf/2srKmu6urT3dOne2LmTES5IizbqbyQG3uv9a2t
SmP2E8HysMHUvFqq5FOO6zUVkKw0fwvgXwox3svV3iQBFL7Ouge9tTce2XDS2iySdrzumD4qUfOj
jhwG4cSsRTUFr77AZBaNJusvx9VFt9W9T1PNB57ScN0yNvguUzW9rclGssYSWO0hMyWZfJ6Sfc0a
b2d501WYt8a68FzTpiw5tL2m12wk2WZIHiu7lDomKrPB0uXMW8+hgVdhpkRmzhevU2gxQfnBa1NF
OIZ9dB57eycDgXlrq6tbPEBqVjNfK/Qj87Z/9JuGEkBhmsEofN38oUpHGwxZN0Q6jY18n/fp5DYp
8mm1n3L2RggAaEoS3j37fKBHLR514wU4cn+qKOlPIW1ed5mq5aoj/ZQ54tJog6/lcPChTRtxBHmD
uAvmrsuHlshCNeHb0oekYGSCdouisSQf8+KOTuN6lVv0Ps5jkjX1/mbqLsxbvWLSqGOOwaBl6R74
95U/2JTzhKed0JCSRj2nOxu+t72AeCCfLgccRHGD8wl8VImikA+p5fNXHQ5JwS0kz5aOqardYzA2
W9nVMjOc30CSA+FgmhMKzPuklwOpx6SkLIb+r+JyYhVqnt6GzAvRoBP3MkqPQXBid6bW96G1ryFD
623o4Mqwb9vMTvQkK4FOKPTOwOiOo8PdOLciHfv6yBqOPlxAoBNQv8Y9elxXovJq1PnYd2iaSOOO
dFIv2kJb6BL62kn56bXBtdntS6P6N2drlQUSE9Q0bOcJTVbfDcVYAy2gPnqMVW8xJIMPX3c+FPxj
u9l3zaF9Dx+RQ8sTjZg02UhvyaCuW8/0V82u3g2fb+Zk6tKNV/5hA2qWLRumqCYJ4WIhH13Y2T+g
7Nnj4ok7HccvNdqqyHpvo0j2QoJSyaJpfteqeQuiKim7ECpB2F/5OoSoemRDuGa+siqPMVZn82ry
gDd34Nl4Ckn1NNIKPEgvU9N5JzJth9koWyDlylOHASJxMl8XV+ein2CIH62vlhSHO4SafKg9ggd0
Y0EgL9nmWM07yVYEnQul+SdXOMuDneAjVPKLWcPcKTNnieS49GBjwGWu0rnNVUtxB4ZoZtdJHtc6
fueWndYI7pxL4rroMOkXgQ8v3lZ2uCZuyTrMUGmvYphukX/NRXXcKoKBJMDrWBzPxhXdxUS765lh
JGAeXHPitR+Oe1FOdlbDAJ7fVlw7BxrifQ4TZcDCGJtzf//eGX/OdK0lLGSMe4x5PGdygp04XjrO
eDjsY6p13KeorodlkLDJOwzuJgn3Kxq9myjiGSprVygoUgWLqrD0bPc6Bb7IuqbWxdqYL1YvOHdQ
fAqKWfoQaivTRrd5I4U5ou/ZUiNdGXshnpkhFCMNWlj5Y/Q4YJsqhp4JNxjqMYXpEJkXuoLvcVZn
ISoTXn+w5x3rHvUar5lyvYMjNeNY16sraSy+0oPk5nWbIQMlM5qwFe8+2WZ6s1bBw+4TH2qHTlLt
VzKvLuW5wgFe9GzMTRs/doMO8xU8AUxC9GTx0OaCDRFk0bt54jYTk1+MU40Lq57GjHV1kmtwQXm7
A24hvJ1gzeCi3AhJezLHoJ1imyUVlPKQi0cGy9L0XOeQA1+VpyEFrVAYxgcXuinv6hrtjp4/uRnu
NJs5lK3dQlLcr9pRTbiP2urG56Wm1Z6BqtgyRfSRwKc+MY/ckpW+NKNLgQWJw+Yt7/hkyzDxfHjW
l/etysfFfhcSysRS2MTLly4M05j3QTa13wZCbvW20MxLdj+FJS/TDcelcqceDtoM1KdIbPgGa+cB
zIA+DJY8OvEEpa3LtuSD0CM/s9o7+lvgPeKDvuo886KN+9gXXlA7HSzFNEkH2O7DDJgI+JcqePta
R7j0whjvI64MNEejO6xrcDMFMNwpnNe032OZhrVXDsFoDr7tvugoOHumRf/Zc1x+7MOfYGz2iQZv
t4jz0BWzvoxTdsCMEj4PycZyy0E44SbEnF4410C882udUxBTKTH64r6EwNHIh4faCBxDv/a7LHQI
h2FfQe2oGH5shCG43j+Was4jpQDIETz1cfdv2mGGhR48z6IaDpNHzl08/RxQhfN95hg5m6HPKuvd
i6b+bHdWyo7HJy3mQ7vMT5ikoimC8Ac6gLUmm2HXeFN/y31Im9Tx4MkFUB5ZDVuM3qhBKeh+03ey
jKyI4ipjS6iujS/TVbH2IBfe5r451NueeXhlGZibKk1CQvOQJ1UWRpBUkxWdbR9s8PIowRyaTFW+
r9yW8OPqRZoDh3eVxXPyrSPVRxvwFweoiiT9awSUp2Ife2dUvlBwc9Q7tUayY9Sb56AS7wBF1utl
b5MiCcJ3LwgfgQuehBngfu76QS4RP4ZNiOanrucMFx3KCWpMRF+isOnS2bQ15Hg6ZTucNcQy1GOX
rB/QU73SC4OzjGJI1Sz+2PrQK3ZI0SB1FgtBaj21lapKr7I/Vg+qOKTm83j5gFD8asihkyxju9KU
BVKWtAcU1oFsbC5FaIyHuPDjub/yejSlZnmwHpgO+O0VnmGb91qNWbyw5LTa9pruUPEBP6J9AmoI
e6ucLliGTy/lPqqAyuH+7uUepaSajnHvealx+1Owu7Ia3bHB3YM7mXX51i6XSghJkYTzh/saTaA3
tlrIwiOClxZXVcrRXpgBfcbttu5+VsXQvDU1KiVRjxIlzT3vUPMdjluknNEytttWjhPmxmiZnxNX
r+hoOpfG3bSCzowyobSXy6atU4n7ZBwpTEkzPdA29NOaVQRQj6Up0MsjtLQqg6F1J8LqWhp4aQnF
t1KuCjC7JZngDMb+WQ7L20phl2jQYCkgDpJKKx169i5OR4WqaDrYhDp5j0KAhJ3e75TcQwzsbk6J
VH7G+q/+AgDE36cy4H1zMNWc+Va32YyGA6Jtkqsh1DfMxxtC8bg5JmsmozSGlpXJg5/tDauvDDPv
WHSByWQWSdoykFMzR3lNpvAW1uWh7ldIDj3IESWC/bZWIJj4Opy7dn/mY38cWoZ3Z3pclva2RSfA
VtfcgELJVWLZsanQvgQRBqZwrD8A5rwqTm9dM9awsViX+VSe8eaPmfKBTMaJKPWc4JRJyJGjYKQY
wnU+YXLD/Xham1dSKygCGmoAr2wqluUQ94vK+8hNmJH4dbOMz8LtQzrWVx2HGKfW/qrGeXVYt9qk
gYgHfFSLw5XdFLxPVFoPyQ+5uXOzQiUcKE0h3T9HS92jxIsmo3v/VgcXW7KKjv2AkV9DMA5502fS
ra8bOIAjXBxG4E9ZfED38+anQ/Bktlfh6jcAEGAHoLOSFaRbNA+lp6YCnmZ945qvIubmaDaoEUDK
Wi95GOBV1heeweK6a9HsHase0inyU5BXN35oZm8vFqtN2oimAD6oippynUbruanqL8ZnS7qBiQHP
gsZhDe11K+CeDAbzNF+7AhRtdU0xw55iMjwtZKjLwE6gq2pemPDCmtg4rWaVg9JFhyVA73YBNKEd
rm5XgQiGCXw5KefT4NkYCll1GKTmGCNdj4tV/GQde8DIgJ5+mo4ElUnq6EHugO8AIKHJE1qnSh9n
19+r5BlCHuz8zYcBg+PDExG9g1KIZm7thwzE3s+R1u+jAzkLLCJlDgpzN1ubrQGE9an9qDw4zjyC
PQTeIXX4MvROZ2EN0W8bcRgZwtfQ7z6lXF8UD1XmWTtmNQXC0CWkOoGHfdwDD0M43u1oBMq8hmCd
qw1CFMFA1vtjWqtQXQkCXXtVeVi7OE165fC6Wq/gzIOFObKSNQEuN0kPviNjurEI/rfbT2ZmPCMN
sI9xl0B/sWYIcNKRdsly42+yWHFI+f5cBNzuD2h+94dkgio1tm0Kz6QF/rbZ1F4+kxq6RyWcPdDI
nVcbiIy1Eg/gJQQzASZcqLVr7k0YL61djk1sfqhR4C4ByudcAs5sphn0DODcI5jJyusLFdu+XL1W
Zs1bYqcbTkyMab1+dQZs6qTkV8LGa3iMLzIEW6K77Qdf+PXcy7La5/OI4y0AFbuta4nj8CiERbNk
v0kOp1EIbiGCJhJaJGaThiXPc1vdL3qDqzlBfbGSfVi0/BkNavjY8bfBLSAPlYGlBwHTgVg3Yzuc
Ru3nNvQeuqY97PN8E3b8EEJeELHtoA6prlSzO6NUrhigjkC4wWPDo0FBneor0Ix50jaqaD1Mg00b
QSDY+x9epLJtAtA8hPETj6qHPWxMLtYxyXHKv60er2+0lxwGOs7HsQsuB9HF8hiB3EYfs/O2QpgW
cHfn/LL26Gsy4GV5AgxsIDAsN9MXaikrg3pzaWcwNUsKdMpO79S6MwNvBCgP4EFH+Yk2kz1MyBGl
HdpVzAU6Dwgk8UqenZSQJCwPixE5sWxw1avXXywmWDeuDr+uE25aj/s4oBjLOzKup3nvP0UbiCuh
ofy0xguKHV5nFjAir9to64tls7mZUbLAiZWQjU644+/pANN4UKg7A9y12nhQGePIT03LUaVpm25h
EJWQUjHdhpL/jEOhoQwyAyUE/xvWUWCMrV9nF55QM+6sHwQpzK+foWy+iWblh3EJT4IuxwpB7Kxm
IZBZTDmQ76FahdMpOTrV7NcVsN08WAB3rV+SGldjp6HYbQkyAD53qCW4p9IFBCWU1o5nLQOiq8Vy
Xw2dQdxAqZzaJi43Dlct2rPFxDglFZiBKQQUTYR/jgTAMAs5A1aLrGDCj3WZdGv9KjcwqmF7eUW/
mKkSKF6DkXaVYXflEf6oHE5oY7qHjaP50tuMt6aqDwgkQINaTk1kAXOB1o9DHsMdvWipxbYSmBzh
wzyNxy0A6RsHFNEF4beF8NRwtXn1N6gnuRq9m6pPTm3bDhlpCXoLBALgwVbHaHF9Fl54ofM6zd+r
pnnw5OQfFajo/eKd9PW4ZqjWU8ZrdKzQq6FlbN0Rvdmj6dV8VY2Pa9KUF620qMMLAA2Hfuswq1Zr
FYL4wMSy8iHrTXPLPFHnbVK/05jA+iplwFQOuamQc/iT7qIthriGyCi/+34IkWjBKNVsWeRVLCca
cYOATvSWruwgaJWcwJHdDCEc6D5Qpdr5w2S7cqXJkop+f+Fzu+fx0n02CXp5TVClkgviQ+nTsO/V
UVblWGWz9yIIyAdBBU1dL/2TaOC6SBxK24CPBG71WPbSqzEuwFfz6Z0iaMIlGgsI5BYdhg8lJSTH
VfABV+kAFnE5Adqrij1QTW4Mh3re0XOXQJBr9hcaqJQrSBcxcEHCbDGh7U7jjd/wJlK3sg/f0J2h
RqEJPKFbcvd1B0jeiPUKtuOS2niRJWbmApD0x2QkKT0YhtWOJrxunkFMaty0EQZfDTsICCkGpX0o
URlPNY/KhdIqNQqKMq6XT79CYYiH4KEFjYLp+KN2OHoCDUTG7zHiyt68T56PIy0QMt8Fu6l3YlMv
hmK94WQQtrH57l34NbIA+lTpPAcfng6OY8IL1yFqQmdd9vMKi44NJV+8r3OLXtnux8SDRTddZBJk
la4mqveUcalT0a51wWqSV14z3cyrV1AKBsnX9Zr1fslIF8JgaVaUYKAqc/TmZMOKPflc+yk6UzCu
/giWo6sVKQ27mesXq+rTgHO3WmOVW2//wbh+rFn9YS7yurISantGFiFO+zC9IN8BlbQ/JFHyzcSx
Ov3lLro/ZLzee7ONaIt+XQn422//x1Ov8N8vy+l+/+Jlo+Dvvzv/eRXhv/a3Lhm93x7s9z14l2jc
b0vx/ipp97+2F/6dGN4//MM/ZPT+EBX9y8xdgu0WMUX28e8H9f7RSr1LGu63h/g1uxf+CcN2lCB6
eVnnxRgSer9m90Ls1MB2tgTiZexfdgP8nt277LrhDElNn0csxga9//7f/pzdw3ZEbOBIUCXxFxgn
yX8mu4fA33+I7mFFCxZ6IAyInA4shj9G91wAo4Ws/Zh5VbTkUU0PyPwMp5rEZ/QCValeV8OBz2zb
Uzw2Hro05pe02hBYs1V/DiX8vGEzyCBM3s9JQAMaBYYYyEgJrGDtMh1sVTGG2zeIWadoI9XN0lT5
ZDBDoHEJLPCPZaFTGhGxlNT1QCgB4uZJ3z+AOcUw420Q+BVyLihbeQ3e+UYh15fAeQfOKsfC7PRl
br2fJJiDwvkxYmD1CLg2GChacjxFg042jtTNsPI9qxfYWeEMgha4MD4wuJ7jWTES3S4Ct9+cyDZ3
Iiq7CxxiKvJ9CeMwE00f5EM45DMIwesAWUHDiThEBlKtbqrpqtadOoadxnOqJlcok6DCIs8UhM3j
SpYzkiu5okGXw0+nWTNipogd9FI4sM+1o2E+u6m5jvWk0wHjHaJfnZ9GdXWIQcTm21j14PZAa8KN
92+AFl33bIivQnh4x9Ym9xvlH60B5R25aDwCg0LQb0Rz67dXWxsV8zZAw277m3mOIe3s8EaWqrkC
G0azUFaonH5/1TfbG+wpfudPnF9p5P1gYO4it6M3/9I35hXQsmJHqxgvJluiZM93HX1HmtBHnyqz
0Ir5nICDPnaNuqVoB4VHu2+eTr5bXpc9QeJroCHeSL9qS0R1ftQTGPmYjiOaAhNcyWaMUr7xkk/2
c++ml2UdSgd1r19qqPIJcgxG9WVc0yCX8wrVWfg93nDTpHKxoC9GNHemqt5IrIISB6bO/h/WxfJn
f1lVMP118fwvWBYJI2GCcDjK0N8vjL/vsvzLivoX//TXgohFNYgL/7ZoyEfF+bUgsj+hbeTomoJL
XJlQBKb/HGb2/xSGEVY9JIRi880vi9t+L4iUccSZA+yExTpSbC768/nwh4MOi3D/RpgZRe8/VEQg
mknCKLYbBAnBioM/VkTj76YaqgG2ybDkdIcX3bE7BxctAd3ozHwfVJDtofHFUJPmlaUWkHSfRBni
e9dGd+dgrr6MI3mOAOEor4WDME2lLzB8DcOdaMMfmNqLvbe31ei/jQEEWj8k1/N49KxBOcEX8kRd
0n8GoQBnL5XpJOwdpYdpQXvpYcyjuLGexi4k5YwGLk/sHh8XAlNhXexlTr/rQ/GMoeOZouG4E54A
h9atpEy2uljCAJkYWx3bvZruZJicam/EE/SCvkRoyz606kJAMqSM9qh+lJvCI1zCuoojiomIT4po
UlvEbq2zrafhjSAmutnB7G77VqWEIVHLjPcgthbqQePegNIFuXHmDUIHzLs5YmVCwS5rZt/GFUY8
/M8TWq9vM0vyZYOSxSKAsKQFFDgG63BEdXuKgbPeND5irXZqrqjvXwHI2I4mHLNlNgIut7jkuzEb
jjsN0tVqediQgS66MXiA4kVQLGrvCo16HDQmC1VwydccNFrn27qKvsl1kznCHTVYgRChTU1O+mID
AU9b4dZ90Ub2B+SHeRrPAwY8WRCAHDZBG03b4+5z8J/LoR/4afPUnRjcJ4wCuAYuLLD/5ynwyM3a
yEeixvtwqg5JT2CebeWE3CbC5zVclK6QpjtWojdpve/5QKtvHUIuiETV3+mJu+h2jnuT96JHti25
wjz1Al/UR2BtuuoudtYO78KeTN0fHAHnsXhbh7aUnhQ3L75Dka1a0G8bHR42UkwSSX0KdKaIdQ0Z
b71eQTmhjoLZmII0rDDEh2AkxNlGTTnh19A1NzXyBNDtgOURWCr3bgKsM3z6CS2Ey1otLqCNyEW8
nfe5ga7f3EtNbnmFGXcJ25sZuREXbD992SAGgDiI6h4a4yMU5eliw3UTtcELWQku4QicbSGW6Woe
4VqpqLoNLllIBmJ1eUOI7ei2MU7N0L7BJYNWnDxrst1iueNpuugf4XDdqvBu8wCIKTlD5fbbDCMm
ZCl+6Ld70ML3NBAn5wVVNtllTGHsvTN3XyXTAxQdNP3DI3AYfSDjeNH/hnTdgaKsODLTEGqKxezd
NOounkEi0u0n8HMY0pRUeA7rdZTAbQqfkg4uZbcV0wyZtjc3K9yw3tUDMhlj0XTuSygg6a0RIIJq
/coZRoLQNK9iUZfjvr+Ttn7whwBAxfzstbZEwvaOzOGR9+11BLM3lVCYMM4isnV5qvUEO0u8CDMh
18duw2h6qQcRZiaQxSD3Jxo4l1nOju3qXyfOJ+jhYI9BroO0zCGc0j1DJveL19Frf4yOrK2APPeX
hQgbEF74zV9EPHYYzQj4VMnyKWjinK3EK+K7ffIA+XWwhLwJ07Sk3lMbrCDSZn4Gcvs2NvoYxUKl
mOMhXGUg07F0wDa3IZ2SQoUOJFiQ3PH6DFj+27wgIR/jU5xiATosNC9DH5HDvO/XXUufEHe/3ZRG
lhIOSbhght7Ex6x971i74GwdIk8z7BvX7Gs6LPaTmH1KHWGY94PorpHBGUonsrPhcUeb1/jV7SCx
Q2DdHySv7+HEBg8+IqQd4vFuhSwUgqPjpCGFHuqT2tVSzBecObH3yBp8eGNyty870gYSIg3SNiOu
d0Q+bpzlAVToMqyHbwESUE7YMZUh8i10mni+7XopOjGVvEq2Y5Ow+yFyz8nqvce7u/XWa1/aH7Rb
woLFWLyuNrDDkEG8gH/4eEcxtb8IDXVWoo/s0GxGHupjM9z3KDhKA6bRrl0zsJMQcJOvK/SomUC5
7mQEuN3GLy3IUTApOzZ/9F9GOyNbXD0EbMA9amEEYv5uBLw/F2e7RTNNIgXTz5sA1H2VEBTqbgYg
AmRodTi2vBrCy7Y+yQiKnZjdYersq7cLnq3aBxuhJ4Su6m84FDWSdpcs9wR3E96qWA5YZZDuS72A
BLXQrZK4sDUc9g7HGownUIMg51JFgb2K0UFm28zzWF8z6L4H4ScoVDC4ByzwQiKsGVKzrxB31XzT
kUkCutNBBmJMp+3GgIsPSxqxfswjIa9stC9Zxbbq0LMImhAt8EcsZTN7mCKIwJCJU5wQpW/MjMyN
AKAGRKue1+/+NOkf4/AE3KX2GoehH99YNAifjrP4nDieNwF3L4FTy2hGkgISCrp6dAA57oPd8cfN
eN8rgUUjfPgwHdhrSrpDJ+ev8Spv182HmaqQmprVCkAPHkyCUHU7xVm873g8keB+DMB/LVyj7MPP
axIPckN9mW4qzGSEgE9iK48AcsmMrf0XMMhfg8ZeJbr+KhddknqiwBH+UTKD4LIPfPu3kxkgMr4N
Y6NQEz/p30lmsEa9MKv+vWTGypchl1DQfktm2KbC0dv9m8mMJdD2iS5/K5nhOYArgD/+uWRGJ7Fk
wYvg1P3/ksywI6jLWNj/s8mMtgmwFCVp/oVkhuolUrbwRP5RMmNPOiQvFvUPkxkGQQSA/IgP/bPJ
jCSoqoJjJcP/PpmBlhk0fziclthBtFQDKDBjoEIjzDCF2xcIm5AN/Zemi9lNEqEkzvFwt10Eg0Zz
hRCuDgqAHkc3alc2bYLDQoQumz+RDupOsUrGLwlgrJCjzaIHZwmHJhN5xbomN+GYHHSA9Rxtj9gz
g4YYAEUIEIW5i7AYotvAAUfIlLfJp3DDmZktwFYH/lo1BJ54Cx8AzcvDQrDkYxywgAgQO9YZtNBt
l5itWVvDqWzVFRYR6CLcBJbTzCAbbZMThBa/tJ4urU1ud2G+tytQO6W/ghFAQF5gjxHIstwwqD/R
KPZXg2AF9hDhGS6iOXVr+9ZHwuFoau8DDyuOLFyLXEmAeLC/i3COY4jZMLn0PGB5zlg9I5WCNMas
b+JaBplsSXvagSvCuozvlb/2oB+3p0T6j4bNEcKdy5RF8M5O22CKij4o06jDdok31b7BGqdxidJm
Mgevncq1Jq8ScKJILOaC6bAPyDv31Y6Wqcrlst94iX8BpjXqebJ/NRvmCu6AokSATUwfHCscE8gJ
vIgVWSqOwu3s/tKaHdFJRVOckS7dfXbcF/mwsrlDQ5AMh8giOrqfBNG3cRy8AZoJsgDO0hzOZdQq
RA/W+7ajWHuxQQefqLwKLRYFzLiwasV+glK+x2aqvpiiX/jP8TsJLUYVyGKNh1Du6uXgsk/1/GB3
L4uqnwQJezU2D1Dp38TIHxDcwYKab1443a4U5DSAh5cmxMqquTc4RLR8aZanFTGKFDu2f5LJIMgB
q71rr+cp9ff9aBbAvdF2o+BTM9t858v6XOkzMhk5QIwTrxnWMxkMit652e98JDMRLEEH64JDF1/5
kUA2akxe/ajBVofkWQkQy557k930Y5/AOseI1CK/gpAHR/JjNmdwVAe+I5PbR9uPHe6XDOOCtP61
tLRsPDBBGj+Nxm++bRNWEm0bxJ73eepw6wE3xuVsuv0EP+mzjRZYs/YEHAS9sokflIt/gp7OZvfd
DvVd26obtyVxyhkSzMs3jisx50AR0QpLgBVArF1yHfD669DUryPTt1VSN+eqP1K+P+/x/r3eMLIN
ffxAJ4QShfw2G02x92wrwVBdBWOLW820n3yWR8n7T9cvLA1XzB+XXTrxDHABjnxGWHUGbk6QYFX5
HpJnJsjRznZA9m98tubnKqq7rvd/zk7UWP3F0Gg39bsbzcsuhheLeiSipseHVeId+bKxtpwX/R1J
Gplah2VME+RcBBsOdHjREhG3mdJj08yvUTcWrknggmx8R0ocC5NaJHKVdyAR0GG6V2D04DskLVQQ
ZPW0e+Gm/rHjyL+2kuAl+HFJV/OEbgvxD4IbZ421zEEB8iNyoUdeDWFudY1Ro8WirU2sfjYtcRHs
I3Z60BWZ5W6hyJ69YLnET0a1TEcWqmIdwLG3o3/Ya3KdYDnWVbSgSKx2+jLMppQ/5xVmYOy96Bi6
CSK9dzUP/LRB+h436vPQBg8j9pvkQgxHkJl3CuLmFV2Dz7nbroPYvraLR9J6/kG65hAo4JOtavN9
TB4Sjnt9r/ovHgm+VDb64e36p/OGK1iUC4Z2bBAaAw0UD0pQB48NrMM1xyTT268r5dcV6U7+iHxU
LG+2FRu6kuqs9QQoGovn9Hpksz0rjsiYowfSz3dDYj46Ur+u1s/nZfsxMXh94IWOJNZfvIaeGS7z
GC7UjBQira7kiEVe0/7ow3uFEeinEhs7/gWp85/zd/4do+i/otbp+xS+PhaW/n2p8w8/XOQPaudv
//g3sZOF2NadhFjgGGO7OjyeX8XO6E9wFyIsfoayipwAvt+vWidWsTOKP4gTH3uHfX55Kn/WOuM/
wYkImE8ZfnRMwhn7T2mdQQIBF/P6hg2Pvy5uDPDzmxjFqlb8FBMsd/+rxY02DoH81woxk39qh9EY
sgxu1v+tHUbJ/2TvTJZjR6/t/C6eQ4G+GdiDTCSyT5LJ9nCCIA9J9H3z48cT3IkfySP7vtf9UC6X
2ipdXZUUUliDipCi4pxik4nce6+1vpX2nIXi7K9gGNlFvDfi6XcYRmC8UpLDfLD+IzKMEk+/VCPs
ivQbj0/ivbUgC4XnRs17zESzPBdld2vUlrVNUbjXhjE/DNat0jn7QQduGDfDk2dyKBvGh67LHsoZ
EEoEnxIP4mpOCMyH3cGKZ/gVaOTQSG6q2sWO52xtu9hE43QttP6Ry+SjhCsmoz7ilssHmFJBM3EZ
VwFKdFje8Jbamv1uKwTYMVbo5kWNEux1sXkilHrlYXxF18fvP87HbpD1WuGTvByiVfToFfnZWAgE
rm282uIITOFemsVjySyHY9F+G0ye+02T3cZdeKeLVj3pOkZxta9W2PO+a4kaaIjtQK82GNTx4MjD
mM0bV6ZntTiFpr4fS+u9LUs4X4A/rUksidGtFQ+3syZPkaOgoSv7ufcufbfArrLcd+Q9Htlz8T0e
3Eut4eeXOOec8Tu6w60sqzssRpvlZzjWUPuUetNnzlmzp8e87z96TdyPoEot8ECl/VG6HGlsDN+x
0tzYjJxJMnNLey20duOxdwmjveJHDqy43qbmQIx8JH4FXzGLgwrPhMAkFluAUiZzi3HTseugbXsS
mYQ3sFR9G0x3rTAMazjUMs94SUph7+3VZADptMJDPAyvQ4gpJp8T5mQUTv6j/GbkG1MUUCICHDA7
3uIYBGvW1B5BAaS6sW68FdfSgmPVYi22taOMiRA6Xmqtm3TadSOZBi3NxSr+cguceCwu4yrT27ve
wlLBp2BXKtsorS/6FwfEk82CQ5Yz1SUHU4E9k4Rh4JrxbjbDlaVyGMH61CIjYGTCyto5EoLda6Hu
hCL8TI8vaatvzFQLbKxM0Dt2mjNveq8+O7F7ikR8R3LiJSoTv8TZoTEmzUp4F301ss84T1s3fC++
Ej6UsRpkRunDikSKdtESdpFaXSLd2Ieusbe07sbUgd4x2DT5wXYi2HvyjqMKdzZPCWLieyv7K54o
Vpgq0DjKabmHoyw8aenoc2o+4pA7GbqxdXPyQdioh1Q8yJkBAqYa+x8eKU5NL4jSGxcEySjd2xES
VAwfzY3eLaaacOiOg2fe6mPPVRzvqtcHpuGuugbnmkNUgG+8Yb7WnfxgZt2mxisduRwoBkz+Zsfd
cp4ueYTxSDTv4+yc6xQ2pzIrH0361IQKaQZssv0pLLy1Ofan2lbWkqwT0thGNdvjgFjdNO0ZeA5h
tumY5M0mZLHTRX8jwxH6wHAG43YUTn7McvO7XZvvIsnvLKfd5AXSSxLtRmk9WFV4TAmD1fV0CBlP
CsYUYlS7Id57DC8OQ0yU6medocZkuOmXKWdg3CH96eeMPy1jkM441OlGUKjYCgpxNhmXOsYmkMVk
v6A8ME4VjFUa41XMmIU0dLQYu9zkMjOEVcs0VjCWoatsu7TcRsW0jc4To1ukwqVllOM3f6sy2oXL
jKcy7PXL1IcetNIZAz3n3eDADCxjAkLAmMi4WMAc2+HpvSn6bt8tE2XLaNkwYRrI/16hqiuvVi4t
cBfsO97TwFhafLaMqNw4b+1lZg2X6VVljM0YZ+Uy1+LKJcKyzLpVGn3p5fNs80aZl2nYXObingF5
XiZla5mZx2V6dpc52mWgNpfJWi4ztr5M25Ya87xvy4dx6N1tmKibJV97NPTwrfT6J2zaMDNucHaH
h2yZ5lXG+oTxPlEJ4jLta8vcPy4bgMkqELMSLKsHKQOOLd6jZQbqaEerUEg0pRhr7uRlb8mMgsOa
Mc9bXVUwRFnQJdTqyYzLp3YI3+OZU9CwbCrqOH1qiQJf9iMv60eSCc16WT3QPB9TVh1EBm1FwPtM
HI0jxrIP6di9xZTcTcumVLAyuaxOfAx9mcsuBXJ5N7BcxWGrsxtVr3pfbZIuvHqLsa8c9bc40h55
f8XLntaxsLUsbiYLnMUiN5OtUJbFbtnw3GXXE69cP1IiiuyAGcvgUKQ3sfIGp3dd1Mon4J1rp5Ly
cUtxyFgmY5ZKgJ8Hb5bQkQdiLMUTvuhlAcXYUPFwfU1V9UEq7P5Wpm2nUR4t1dkY/NarXLzXtkGw
jO22ZMsNl3XX/GHxBX2wLMIFG3E0vZTLgjw59qPGxmyxOWdDAjMzA/FmBp1obmjjRJioOP3A7mXz
dpcnBJt4yEYel5AcpkcZ5ay4XDeEemrY39VE21tkVdPjzG6vLku+xrYvlrU/Hh+QTJ+65RwQL4eB
igtBTqpqNc/DRbSvxIsOCpcEQMwvJZcFnQuDHX3WxNk889pk1kGdALjkbjAu7j2NG7xRtm8Z7pmh
VreTqcQr8jlRp0S7clqIMEZVcCPTeDOn5UlX8XOIGDxM0mfbLFUaH6wf3sim7s8mTOVmcsVWqrAA
uzrUdmYDCKc3Mf8usMeqtbpDZFwALHMNsTsEXBVfY0/Mv50d1neD0LvrYrGLuIsMS3K7Thmq6glX
eW8uQCjns0iBwkSWQtCjME5DUskL/xC3DT9Vo7t21QiKh/W/t3iXhEsCEgUrtjjj8XvQvlnIEb7r
CsOXnXY2k+4695q6Et5Thgf6GQE7ALwQYPY6laG6K5PsgL/8xszUQFUJa0y9CcW2sc+5Ie6c3tzl
0fRYzOPzKLpdaSykBDyUqtpwS8RBSAAE+E9WnLVpIoYa+1o35kFoNucq9x7titvLXO5URRxTt7vz
DHFymweMNoh3HHAIi06leTEHvF0aymhulT6m2alobyyQu4O2qOfDUwsXJEHyAJdCeifReMjthOhe
CZBDcYDZIqGn2+Iw4Ziywg4uBpEWC8poP4AW60nq98cwEd+L0T0RzDq0ihVgi995n6PVbNNQATJq
Hj0yoSHp695Ub3Mn98fWWIVReChM92SEykZwLBP6pnHcILUavxzkRneGXTrxNQ+dL4b2UJGA1Lyg
7rLAPhJgWHV5cySVNwOBAlToN4jhZBbkubXMu2myt1U8wBsJTxhlt5Za7afCWRsAyBLtlMTdg5Zp
L2WcgOOeq3tKXA9V+zzkuJOT+po5zalxw51ekQLKG3A8rHNLsM6fnWnvxeppNBFqHD4iU+EuIZO1
5/ImNvj4zTiT5Q1OjwXNCc6ksf0x1g/NpD7l6YjNdlxpY3zbJAIang2BycJv3Ib5Fhc5dI70FV0d
mIk7PWVF7mNk5bl46LSPkb840rSg1F4K7dL0E7ZSIopxe8HIamIhzuWbunyVtZTBjFUZmzFTYZgv
PvHqyNdw1PkZ1mYYOMs7ZwAt7CrD1umVces4pBLrRPfB4Ru+KctDZfR+3tZfoi+vIbmrAEZ7xnrC
dQdisD9l2kigNToowyg2EGnildfL5z5JgtYCN30nFpaqh/Bo9rtpYv8MQ/dApP6ZdzV7hsv8osYn
XZu/Rjc6SFOcwTnc9GBHS6LfRQq9OjE/TaM6yOQkim/2FJ/Ubnrvxm5AarQDfcBEo6l7K8EO3YtF
YHff9Erect+6zGVxHyr2S+G5AUZwX/EnAxmYG+4BCN11rtxDrk37uO2OllFtopQT6KBBiZyYhY18
SLfFcKmle+PIKFl5g/xmK9km4tHglN87K8ODUsNoNB4yu3XWuUdWkLIAMFGVG+CagchMToi/XIqC
R4emkNUBooCtAANPNkiOYtCUVp78XvMfLSZzn2TM6kkxbKvUer4r1Y45AvsQ7xZP46Vf30fuO5sB
dhx5dkZx5pVz0ev2kSfHJQK/OhnDXm88EHMmWv6k857veF3J0bZX0QLtiXqvX3XYH5P8WZ8mTCbe
wePuyHPc0/1aEwnSYtntsL8/q9WqJGTbpDrcy/6b4sSKn0IVs4EwVdUBheTFKQj+D44OEYhgXNyg
tU8LK4gchj+krIV9BL1Ir04lwshYFzcK3281T4EstQeEkkBvwfkI9ahZ8ZmMcTDzDVgFBIkaxsp0
25KZNaJ2Y8X2XaSXZ8MkHgVI896TWIbMxZkwyEMNsgaALZHfjLiLXBCo6btuOtqKV/UrqJbnts2+
uTK8DyN3y9xzceCVVZUK4EF5Vctx9BGzypXo2osaoo6X1aaBYFAm5lnJhxMIPETl+FufKWRi5tfW
swKlE6+GQ4kCRrZrriUbKqU2uiw3+oQeHzXpK7/GTTsATiT2GHr4jUxr2sqITzORFzts7Q6DFPZY
jHLr2h0PDkT6thEXs9Hvs1qePDs6eDAAomEOhmY45aP5rLuw4Gt5n+jpleHmOglKIepyO6X1bQI2
Me740PBAPpgxeoU5lsdOQhzEUInbRu54VaTLdZ60PF+kyDqdBJlFK0TxMIJCj+DKuZNxP7e6Q/Qd
IzsLkAHkZhLee6IWpP4LEZSKWKkReZVampCiqxRLa/PVeNF3Pcm3nWt9axzehz3BqpU3qadeOTaj
u4W3+yaiaReq9q03Y7Op2CwdsW2BNKdQ0EGgrqqJTHLdb4jvaiZ/koVCHXjcRVvC5I9s4g/c1e9E
rsK7zLaDdeVZBFpoF6Jh6SaJKItUcj4HscGh3s55VTJp5y22ijQffRUDKf/3oBkNL0AwFw8xzJ/R
qEyox7gQqkxFQFj9Ghj/kpid1+Hnt0IPloIa/mNh/HUKaFaWw0z0T4LxxwP+UUbRjxj/UlQJzKD2
Xxj/7p8Y4+8UJ2mb8lfD+GuC1gwcors/h/H/QRD4sVfq95zFv5th+d1Iy//4/1M/+dEr/oshmp8q
tH9q+v49FeW3f8WPMor9G4trMMvo0r9oW0vh+k8yChZuTNqqbaquTXvjTzqKpf7GcXXEEtWxPRWD
OK1VP+oo/CvOCzjJaZS2bPUvLMDy9EUm+T0ZRaNWjUpW3eOEp1s2is3v9l81g2uBdAO/l+fuuRPA
9awKr6KaAJ0UoIy7d3v5pDcmgJJqduyS6TTr0WceXrNoSW1acEXgHqxwojgreSBec2N4yll4nKgs
0I9VJD+cefzejEyR3MA59Xlw9eIsfYCccO4ccTsLi+hzXbIeA9b6QTc2G+VDGSaxIIUxWOZEcFXz
C2rRSnfADLn2tdUAEDvaIRse06IBoUr4Lmqrdy32qsByqEBoc3DHiRtfmsThpAvivjBQn1ssErkr
L8TCsRPa1KiE674z7qMhf0pF/dpb4VOTn1MAwogM+skgtokX8im0w7NlEpZ05GUwPcZg8F1O5TyP
EgsmSxLQo2vZAUk0mFOc1KUQLPlzCFHX0Ga/HjCYgBAVIXc1Gdb/HAjRTGmpqEID+M8hRFNkujXX
rF8RIVoRyKSTDEPRD9BQLlH/BYQoovZxUss/Roh2NrtPHnrZr4wQhca3ciAY/t0Rosok6IGyhr8F
QjRhUGYloKntb4IQxf7BrqX9IkI0awGY6SwZQg7rWsfKBEby/yJETdG0ARCxX0SI1p5YxxS9/RMg
RIFJoZlRPcRB+QeEaG/iBrGF/dchRKPGJrrPaVb7GYSoWdpgjTkG/0UI0Rz5BSc9buYfEaLwXXwn
TnaE/j76/CnMepLjLZtbo0LmbwQ4QsUx3ZVdDIMPEgjscZ3js1fwrGGr09ti7bZ1G1hJqG6SKn8H
So3pBCQcHx6AVbp7yuY2Y53fdrBCh+ypaZRdY4jvmaq+k8wvKety/CSGqlslt+iNQYhi4XjOkXvr
dbkJpinHbNV9oA/H7SDZNTWGRYSEXHg3EVJRrh0UbCsyt/gX2vSWasWrpUZ720x3bjR/sYjvwmsf
Ukows/Ev3v1O+VDt+ZCpfAbpvNQGJeHqNFr5ylbFQW1oVjh67vKJpWQG1iKSWiJqKYyq93alfp+G
G9OcvkKbosGufTOVmVNA6T57I/xRmlymtUk80rWjm0K0KHUhRLvm4NHgtAAE+zLdj0lxWz9XDnRs
xc3vtLF+HyrxkEbWHeA40tu1QsSnvjUUvV55sQ4fqpg47arDYz6iDtkLYog/GDniG7ao93qOjqqX
QrvszrbW3NtF/4nWvXMKm8vxTKGXF6f7ClxKY+3a5WocRhnhFm7002udaC+RIna0DBgraeTvjjHc
SN3UVyy7m7Yvfdebj0L9sMFu+20Gtjxsy3NbI9NWGss6mFRsoe+DR9+HhoBOs5KSOdd0JP9iNdpX
GRo7ZYzp6uFl48RsV53qJqu0b99q1Qdqws+9IIGfaepTOXpn3SuOptkF5TA8ZtW01+1b7i6UQGR5
TSdSf8jd/tIn9qF8L8fhkaDWsXAheNX6BqdeUCXuXa/0W1tfd2ZzGzuzR5CAOkpUID1KNtGdMBS6
6DRuwIRXHtL0LlKwDFcyNTaathW9eO807WRX80wlnX1x0uzTYTLE/t+s+W2z/E8T9R8uEBxAyojn
JcU9YX4/Aozg6uBZlyEe6EUh9rSi6nIyyl3vquZTmnrAX8dTGSFiTNGH1VBEaU4q5x0aIOjBo3JD
ny9tc+1Rg1CA0GhiZQpUF0mQRlcZmFqenwwLbsu75AzTV/Mx76MNkSb4CV6GJizjK5y2S5crCd7B
CjCm6il7hRaBeB60oEEXIvoHOYYY9xnVxArwUJ7nWIEyibghUaikByrJ7u4TjrzglZqMGgFd+PEk
LlXV6A/S0vgwtl5yfuAh7J+gjDjju8v5sZLr3pgzXxU9ypCeKtyamcYWXg/VKkWsrEXsVj7fBSUG
oxT7mTo+1AIgFw75BjUfuy1YwI8hp+xHmq8DGsu6rRP73MbRQSu5YwH72tlwNVbmTRKp11Dg1WvR
4Nddw73GFsOZUitsd6DYuPVljd/0rnlRSNPpIYDDhhD9pSPtUuoq+DQvu1ZCy7dV5C4FrlYTjF39
osVmRQsr1SI6AtTGNiZnLRIbmRA9O59t3AKEhbsSohDq9rzupHfsp/SNUoobk3rCahr3rfQeYifH
ZY0cRNor45a8BLY+hW3zl1NimVBoaGJJjkCQJ6n+SnXflyyslwrmqMj9ehy/DV58HuBaQiXT4n3r
4jYSNdJ0bb3FPW9rpyXmBVKvbVMoaNpTanMM77N3QUQU7zM7gzxCBOOJaWxJxuINudowTnDHdHQG
dEUZRFyoO4AaOG5fmuhb7IEMmmfh2+14EynDFVv645SoV5HXlz6MDwMaXOi8VwCktZTEmEFSq6NE
sY8wINYmEl/0xn91m0T9puRoWZu3SZdc3AqkKJcqMMUcSyV9lH1pSsjK0UveYXlV8j1gq7M2Pvex
cltGoPF5dNWiCTK+SKOMsLfiuNYUlzi9VOoVdMLa5doNXeVgIXcg9hx0tXqshfui5t8bSw8M/b0A
3oj1dB8Z3l1ckJHz5K2KJ2UcwBTSssWBeKUjF01l+tAJuctD98Jr/UaaM9+VdRBd8SBztC8+vHoX
uQbd2oQylLio0AIIlO6HQ6AQ+mqF8hUVMe5Qh3AieUf+s+Mmn0DCi/hCklGvm2k9pm24VuqWPhJ8
9Fb/MploaXMdTLT0ZhQnr8qm6A4NGOJ4tDQ/d+x3l0dQnPGjnrX+qELk0oiwVhMNNPgqqN9Nlo+G
KuyXmrrkXVB/lSjJe7wtl6rIaPgEbnuwgLAhigMPlbOLlKLB+koE4SsM91C3o5SwIlmhaBruGknK
jZAbX4KR2N1hSCUdQhVRRSf/qvnZEBCufK9VviwFJ0T2oM18bcNcWLSkdv26zvtnmkuASNoAbjkn
7y05nUdvTNZiJJZl9DdoHt+x1h8mupp3vjaiXesF+SshrXcDWhJPVOtV1vZVzCS6Ki3y1cH4VoBJ
rBTvDSMCeeh1pdPRoLq+xzhjGd2uQhczFGhVOeRBVR8PA1o+kOJ7hSyz1afQQrGpD7RO0sTl6NPO
HqNsiYUGtWPtFTF8eXX8IRqIOMChn/91xvn8ofT8Qdaf//2//SwJ5f/l9jl1/LwP9jafP//937rs
f/+vP3W+4Y/+eL4xfgOuhBJyjLW6w//86Xqj/wZsn2Z73HY8nt9LFv+3iX9tgaJABDB1y3E1/tBv
XbAwR12N4w5+boAt7l/igqXx/I+uN3hWTcMwTL7GhS7w+9ebeXAn+go8wHiCsN1okHD8Y4xUOIXd
Ljd+wEiVkptilGr41CJFXZc07vHQJ17pEugL1Fk+Fo0939jQ80St5SRGTPoDumFdUlSGh6P3Dj2i
8ECXZ63Cm0xoKVr1GjljluiEt/DelDY0SJkp533lgu3S1RR6uI54mujFxjTVcmsCjN1C1SOvYPhl
5/m6ghiPoUcJXLUA7y5mAEhhvB8WIHFVJkCMZngfRgnBtw0pyzUGx+c+Zqy9YYQjp7bqDQ3eQlZM
0xCquulGsUYakLCkKVUK2g+4nj5KzXdmrjNx3D7YU7dErQUkFfWFj67skJQZPwaD8bDCliomblf0
lO3cWNrouwchmhOSbIaV1JqCqOyvkaFrR6elb6uPBWi2kDQSXldUZWvYT+73EhrXuvM0G9rpDH8F
69AxMSVfr1zng1kFdRregbHH5SrBFmgKTbf0GZPPoP21Nez7gZbcVdECbqJHlG4p7UTjF5MMOJqL
obtPuCktKFpS30yVd2meuCk2t23HxJhypsSHOknKF/j7x4gksLRSDJAGSpSdZPN51LSzCup113ul
QZU1C3NZ0hfZzfKgZfmHSXLT97yIGLSDM5DH8k6i11FzsyM/9eogo+3k0NbbUbMghfMx0lqU3ZSz
Mq3B5jLAeVm0U8kRAW7mlzrArAaqSEFMo1LOaHZUIc0eRctqbtMAUOIMBBgDWCuejqIZu4eWoslV
YWEHS/SHBuXs6EoqgkrvlPd1viEath8Gzd113nTjUrEM1Tq760rcuSK3iFabKrUZMG/W40yBRRIb
Wwm8mA0B+r7tJRtNRTnscf62qY0LwI2iVWazPugWn2qWPh+VyqD7yC13IuVK56Bs+3KYJx/vO0hB
PVJXUPpisObdPcXyVaB7sUnJK+bGiY4CNcuuFCfSw8F3vo1qjQ92aL7u7H2mAvhhbYfcNMJrzZym
UHnFbG8/Uiy84eExHyu8sW4egNoXWf6dH6SVcm3VlgKQlrDmxO3VN7YdAp+fcxyZVeXUwrjFppOu
rY5eu3ICJa+L+VK0OW4iS32bpHUbNYt02CPbU1RHF1tjUFqdMqwMRrJVURAPYwnHr2/SHU3RycqY
r4bRDISo2cZKnDOgvvkykKg32sANFGis6Zt0YaKaQiiYi9bAyIi3tzYeLGYWmb6rKgDTLAYx6C3W
i9gY3yJG2u2YWS1JEcrbemqTArZDEQgAguuh17FnWbGxKlIT9weB2RTm/CHCa1FRPrzKjPhMyVx/
JlD4ONmhuRUAJIJOzp8sr4OvKOBq+a4b31NiLsRd/i2P6H8oE9HgM6gouWQVhZ+xbbzYWicV0IUM
rLQ/YOWr4VzuhzLcVq7hs85YfRAu4nYGtTT2doYav5ZedV72KylNsjczHLpkT+1ItHap3FmmTVGe
MP/XkkClRNRd2pE7EvEzD7thPEqYS870GqsFllj1CafIDd1eJ0YGstbjVSmP01KGSCA/MF1e8O1M
M2/4bmI0rb+lDC1+TpOSWk47Mx38xGzfJyKJMWgr0w28JVDmWDgQ8l1TlaeFsxdRTDninDaVtW1L
SlQMvyPIv5OTS7smjfOt++LE4feht765VXMPrpt2vtq+pPI7XJS3aDB2QhtelLZ8HYnNl9WtVfVn
tYeZOu7NeD41NgHLeTEE8DYQ2rJyJfqawP4FuO2tpCF41dvWnRdj4bSqAuRypgSeLa/Ej98qy2KX
HxntUqKEOY6j3MfT+4iVm1oDoowDg3jKs0DpmnureQM9sJSY5e9UHJnVBGDdvZL79AWBz3CgZib0
xSzv7Srf06y3iW0o+qj0TfEalsNCtT9PXvyax/PZSKxjYT7VYXW22vkw86gSVnNJFXHX2s43E7wW
T8Ej7ZxwVvhkIbKaz/GdQSm4SCGOfO9SO4Tmces6+l2fUpgxRupHvYD4GGdNraFmp/c+vBG2QaHM
HCY+HTvaN+zl+AXz+6aQL1WRPnig9BKtvFb1cA678ikK9XdYfdiMhuPC5MQpJzOHAD/YkWx0+Mnx
eVy1N4zUT2ZffngezBQnd85Om71Ppk0NRcjXlAdF3N5lxhccdijh/Zoe+E+V9GoFXmEpw7NEkNZI
L9Dhl2dw2eN3nNLdHEIx5wk6KS8ABMC/bGwMtjyBNxSlrtIsAynYrBql8gvXAwdrrmLRXymr2SiG
vVNl9eXY83MVgQHKwJcrrq8aY4DfYe2lBMFktR6EfXAiDezuUZDhSFPe/1hE+6rYG7Lahl2xE3kw
qqa/pJKlre8mOn6oMjqkIrmJwAlVw7gtYC7WuLH0vWDDgdVL9weFw864q/sQSmrBd5Fs2naCG/Q6
ZFYwGO4azA7UnavuvDsusVB+MpQXn2QGNjvTWHNb74jF8a1y6BAY2gsnOWwq1Sbsi53Uimubers5
djAi529F4bzEZv2gasmhy8FM04hV6PSwe0322JbhiSfcoSObN4MFsyO/0NwHGt4u4GT8ZEYeMwk+
ZqX+ptXruVM/qq4PkiTdk8aCu20E1JWBmotrY22rrFIS3IWf1/c8dtjHpKL5gspvquWDtgPtS5Fl
HMGosB/Not7auKCkQRKAh7pPYdxpKnNcf7GvVuW1CavrOFQYUa3XAtd6DukiMyi+UJcyB3A+UEVh
0hd1MJbFFdDqVSYdTCjLb//uaGUFVCvIPHbgsMZyZhtcIH4Gq9zgbARggp/tl7DKrePuba/ieQGw
lBAJ0D5b+5NY5fE1spo/gVWmd5ZexvhvjlXunfB1orn018Eq0wMEA0iZ45/DKhe0Q9Q1AeJfwCo3
jOjGmP5VWOVmouSoHBVk2P8KVnnM6DniY9ja/K2xyni+qhXNoX8nrLJt8DRtx5/HKhvKeFvBEvtH
wio7Gef4rEz+AKscmjQGKsafxyqPWU/Ti2H/2ljlf51S/lOnlAVmaNi/yE5cAsX/539+/uEl5ac/
+eMdxSL+65Imxgnzw+0DQOKPNhiDNLEFS9ZQuZc4pq39dEj5IU68uGBU7qMqkESMOb89pFj4YkC/
WlxFrL/QBoPvBkfNH/hgQJer4GRtyyXCZfFV/K4Pxp5cR7VSZpSZUgxudWTX6JM+ig4XQF+7e5a3
OrALdfQpdrmrumeqUKAfwlbe1MaAocWdO4BPmcT2Ye6jgs2dElSme8KVfe9t6ri47xWaHOc4oSWt
p7OB4h1LLV9QA+b5e1FN2kGblDv+wFEt0r1DGQkTI7zYbCmD74mDNlD1RzpoV7bCwGeo+kPbSl/T
6IlCfgd8FdP7RTlLtGDPwDMl2FsSjO9kIjI+4RoCNK1ZuiuWvZuxja0r1u51RChpFSvkbJWQ7Iyk
nnuew7Vb1+ONM1dUU6XJobQYWUktXueBhZpzyjHPwLA4FPdt7W4QAf0EYHXr7uLUQFLyhLlaZ+Dl
wjwYuR1Qeumi8Xhs5AAYkUCw9uceZKx+Ml6iDMsv9Dvbtb70Zh4O8FeeQ636gIGIMNDFX11XvPQ1
7gIhZ/Cw6U5AbvUpfLpxRngojeXh+AXJNrojkxoW5hImuEoja255LUknZ+NJ4W3hwr6z1j4brOur
0u0CLZ0OnSo3ns7tSkbipeWKxB0sI2+XCpOzLTzgUTH8omMe5s6GIrVIcZDqk4rKhAUtyet6XdBh
7Qwxvvnh1bT20rPfPCoTyZxlgWzb/EjGgL2J6cqTyG89ShJLjUQGc7+5Jj2KVZaRhYwMAMB9INri
NTNg21TU1GqYbCBnQjif/DAv3+E4Jit6L64cEUbiZliZK+iDrUfUrpzzLvCoLCptQ9/YWQ1erKGO
gx6SmyJViqBHBPadhG968u6qKSddJzrFnw2SnN4lSeUjMvxOKckseVo2r/mo5dwHl4uf8HgMlx2Y
mJJPvszbCtJZzEegdpKo3uTARmxT+SQsSPDkgBb5rPWIUN5IIlGfX+1kPqgdjVJI8+zY0XtZUpAO
PG0/CCgTIX22gPFUSk6ib9B37HUKJxx7A/7mbJwuZtKwzE3nSAcfEVX9srsANK1xdxvj2ZzHr5Ca
5tAyd8INKAYN97wRqymBIQwTGjpG/VLPNjnlnMaLQUUzRryTKhcOs02sFXELQOWzS+VpHh0qO9po
hvmKo58oQKg03PgpWOiQzxr+UbOxDvJo2NNu650GkswNRS6sh8p2kqDszFR/iojnjJF1yh0yPF3K
Jk+O1XJS7HWw7PmVwe9McOWx1xKQnzPnWXHImeq9fTPXLZ3GbOXcTqOmy1A4CDp2pUVsPKeLw0p4
ABQN1dCGRTmZrjn5hjNp6seuspv0WN/guleiMAnmD322QJDigweyz30uw/8Tpf2mctk+OmkHdTJr
Z2jRdzLEeReD2aEDI55i9pGaqFc5lpuESvZ1Z68E2EzDoz95WNzlETZz6TglR56Jm9/A7sxvSnZg
Z9XFnW5R1fHDUccsN1VuVD7pj+rWowkZKJJ7zHiB6bDHT3nGSWZuEVyHQtkB1xG97p3lAmwKKTpq
jfwbqeB6V7YDG2R125fYHsJ2DCIjI1JJRUPXeQeXllaIhNyZVUKYBI5JI0NpxYWfI9TOecPurNrf
Zy15fk3n7nXmHLKtUf7MxHnWZPLSsHFuComDQx24xCpTRi2NnVl+JP+DvTNJkhy5tuyKkIK+mRpg
vZn3/QTi4R4BQNG3CmAntaDaVx3NyiKLFOYX8nPCwRcKJ0lGpDdmMNX37j1HPNXxsvJ2Re+F+vGx
oGVj51iQ4fDuvWlkuz6bL47b3xkSLwnfK9beGft11+MKmV0DqcsXa0RJZ6T/4qJu7v2s11gfxeWb
a4yPtte/xu38FcfMhyhUCOQDpAYsJa1xmR+bRnyH0vxqCQTmXctQSUU4PGvFE1EkKwKQz34S1h6C
zxPmUf3aGyWPEUds/QRjkuG6j2LiNc5SIlR+ThIIDSPaRdQYk53dWkxbR/QfcTN/DZgIlmC5jDkt
4LX5cJv6s0m9Pbvhcfgo/EYxhXaJ0hdJBo/BSCcrcA+LVYXUO27yHhnrNBZPHp5NBgjPF37p11FU
rzO1XWfp9r4AZ1oUjJE60peVzyweLBW3uo4kBnh2Jrc86kp6yyLlDZfomINOMpi++ml6Hjr3IQ9S
Ft7+tmx1khEFXQfq0QJ7eSNR3uR26Nc+Est+16brbpjTR7YIYcWHI/PrD7Y8R1EW225ezzYp18IA
YbZUx7pr7rG6hCSHXkXgnH9S775DUXfK+fmAxkOVZWC9hS3JDmKuLJpqE51sLaxYCaaFG1Kd3eo4
Q1gOvxpz8zXxXsDqyATF2Zvj8CQ6AkTw4e/MMr/xe3BSTrqdAvPJUAZG1UJx4/Rl4m+d9eaS1cy+
P52Ez7AFshLPv/hp9t5lENyAaLhvYu1NRzoS+OupXXw697DCijnYEzFmtWBWP9CdXFtNPzhq15GT
TLHRcrVoAwv2q87KpN4xCTwuLEgMDu8C1VnM9LfeJZNOMcYY+egA7VWut16cH4nuPAEQ80O3LVip
Oya84mSnG8srMbuVqYiUW55TB3qqR1Bhp7YbXqVvPFP2fZ/1PErrhun3J7M3FfVg00/n3dsEvYbo
FUdPsRwt3JJuSdktg3bvNBgmhpmefZNcnHY4i2RCyadfNKkd4AnfD9by1Y/iY7B4AiK27wRFXZ3d
1y/hl885/AyeuJodOs5LaRRX1iMPRsfcxXlyR57ndFlDyG0vrWyOWkeR1upJKisgh9QJMTENYXYX
kVj5tgZ5HZv+5EHBHQY6mxw9iE88Mnk5j6PoNnMaP3VsbAAHa9t6KOmxGs8yri8aaNhYFkfyxoem
SvZt1/x0a//dMOGese6aoVnpM0NhK4tMt+Lhnj10LcXvJHhLiHE0Ysuo79ZdTVS6y6kKKO02/BSn
du8j5gn8qG+Re6BsgP5RjY9FeyttAGvz/KAzTmvX+YeV5KhpDVQ2Kd9au1b3ZjIbgJY9xNEtOw9L
3CZ5wRQ854WspfaZsn+8yYasj+ql/7bz4TUeB8FQGRwhg3Hafl3BCcLssrAb11OAmgQCm/SPvluf
aFHVtxp+0UPmmccFRgdQWtpPBbI0/PDNq7wkifftzxiMh8x7GBq7YyqYnxHabbOJz2Fi2FBGVvNa
TuwAUBBDzOYtPfDZQt/xe4Znes3oO5/nQEaicRkUMoTUkuIuKJyfsuV5ZOoM4GJlA4oVn5lC6Ckx
vzExRC1BgEyauAdLz4/qOX7JDCfKHZkjYvbrs50GN54jxhOVbfsGHrG5XecCrMKkzydXwMjo5VPf
rDktWOxmbcHcLuXLA2KNL7HyPj09bzei0yo+coJwMsmR8Ny+z1B+ci6nJgzaeqNp6Z3Nmo0ymrXr
2TNsJKDniHELl345TJww9F8tPzhO/OA7QIhPebPlWHJbenmgysn3VS52vOgPuR6gB59dPggWXb+k
IlZ+elJ82Touu4QEbJ5jmdYrWISssxwPzxk1gDpapNfhP06WKPF5LHpd8jEEJlhD2f1IBW9hvdfe
M9f+udIjLyb3SAqGc8FKkbEDJ85hZP2RWY3gsJqeROr86OOFJFPHmiHv4+fRpR2sI8SFCjMb23GQ
ecRkW9vxM+Pf1vQPBQ6+TdZoUGwdCNBTpg3RWNKuXSCWt0VAELIbf2U9cIhy6A5xzvjWdXjEtRl7
gpEIZVyxbUjMjtA92xtF2BisJyujrRuk3q9Aw48eT2rz6eS3aOfWM3vXciOn6iH4mIL5vk1yeZll
5R+qld9TpTG11eJqD0zc4yj8RKIFqZSFXwv7hntZg+Gh0GR8siyioGnNMxWS/8gjAcSq4ZKlmbAS
3WVPQe/dEKQxt4Nay5rsZ3W1qG3VynZkd+uoJS7bHFSS4KvbrHMftYpNr1r56ux+tZmjRzsAk67Z
C+dqQczndKoWxuRbzDNHzjbys8XlsM/BYBi+TDmPwC6c/gHIDnq7tib+xEZPM1lMa+XwgMBl3rlq
aT2zvdZWWIcss22RxQcZU64erbu+452Dm0zhA1L19GYlUUwANgibJWpPrj5EDLU6F2qJHrNNT9Ra
HfqPusfMt8uwn1jO5M5BW1nD+2ohr2WGFXaM7Hu1rBd1O20bzTdCe8W3AfolxqqeHKl2judALfxp
NjNXVCGAtffJuSHMTJudpWICJI4qLm48NlSEIO4T8NQLqZwDxi9qJpUJ7mE4ShU+6FUMAa8ugQQT
vEwp430aNGFe5cGp/j2+sA4h165ia5dQObKch4Sc1tu8k899hU8lsFaLyj3UfKHCEbUzwUvBfLz5
9+VbM4fvbcN765+RbxWMAvlVNX+Vb3lm8OCVHA3N/2z5Fg63Tck+9ej/B8q3Mu70nLR4lvxX8i1X
ynMJ2+MfyLfM3P12UZF1fy/fQnbF4Vbz/135VsXsfVvxtPlz+dbcEvBdsfT92/KtbCqq/4Z860+b
g/+JwMT/29YzGfb9eVLsWnefE7r3vvi5/v2U84+omfoL/phz+r+BS9SZ7kBHZI+rZqd/zDm93wwH
bqJuBKARTcP+m8AYGTPD8Pm/mxb0G/66/zfnDH5j7G8TMXMcPlZ06oP/giLG9+kU/u2YE0aLh+2R
zI7hMFT9O0NMO7c9KmB9DQcPHI1t6Ud9ah50MFFnX+uOBdaOc+lQqeLRzdPZyQxcUx760Ljo21st
S64ZqtZdXWT9GYhMcuhWuw9He+52ut2WGyCTzi6fkhMJYCANTQAwH9tgZWoHBmKEo/vqtOrmz8Ig
ahRUS7OxmwX2nJ26G8PC69q3XrxnZ/vVy4yEO0qmaCI0W8lCizhkGVDg7O4yNPrJrGk61DpAsq7V
bmFBixsSQ9iznGiUHpe3+idAWba7rzIAHuhXwwW9N2wzAFwb3WVTvHAtroX20vTlQO5JTTZnf084
xY9myGFoD7uz4y5wi+IDQbkhlFL/qLOBQsrk4Gn4ncswO5Fb1vV2SOY9IAIrTBCwcCZggMPSFsHT
xSjqbIuhfROQZdks3Eh2uM4dO+h2HE43Xs/xpKNJQv17txIx2zYuA5FFq09DMa87q9sPi9dEZg+w
ftT6W7EyWq010upc1n6OnHW1qf3JiKzAcaNUkxnOEJvPcpfuxEw2d0LExWdy1oUillco/4wti5e6
aTkCBNWPzAjSqO1G5rbmOiAiGBHy9hafnGPLibfTrcgcxPJZ3AqIjG3T9ExxKyMae/4CrYFmYGqR
3/CxuXB7QXtMcbSSPRf42P9R2F0dSme5jxvvtiHsS/NFvsQdgdhlWJ6DvrG3MVbiSGPRFpm+L7YE
iEgRane5Tv+TuTPK0QSZ3GZBYjx1QFZE0z2qXAmjYhJWUDqWWmxzDbJEtq63i+O3+9kNtnwd+QWT
9yb20ulxVQ7oNvAifL8icof5y0MHcxzMhhGt8laCPfF946wv8VMpZKLm2ucxNsI6WCxglr+a3j4E
Qp93nYGVwtEYHpTIGoALRsYyMSM16o/GpOdkGOAxyglDbByfl9J6HMY5h79HVcUEBPZs61iXZFMT
ApGas08buE9Wco1zsUSz3m+NfSmqcmNX4nkkcRFyrCXM100Hp++q0HHn3bw6PhClGsmCvqbIdOM9
HA2SBvwCth7NpLFd2RvM7mc2Q0teLBJArjny77N/xu9iepFzkW96yfcw5m0ZOpMdVmKcsMUu7dFe
9X3Seu8cmUKL8Au/TMwsSfYjh7vE+YhtRPozKyB1Jtz9a2u6Xwcme17SNedUVreJXQdHb+5POhej
Nlg3ZheYRArK+8X1eg7/vLHqeNcN7aej2R8dt1CnjfdACkF7trvANMYwTf0lXCau+ov1SxvrM6dy
BozzBFBRhxbm9g2OFfjQvcdbqITyToGKL+qH7niwpYYWr/Novvhon9c2CcI+We8ngXczT0iT18I6
BhWT8QzK+7aQDU48NLO1F5yIfDZHf/b2FuD4NufD1lJprEn1ZIxG7Ec/B9UBqEF4udzNBh0hf2Jw
nUPF5TIZeX5R7y3pgdm0qttZt/c5LbBCa6vDlHIb1LPyCRnobZPDrCuDz6DV3tsumcO4rr4nhwJc
2UJYAXPJFaK/NF33pC3ewXJokAwN0RZdzfJGXiUa5PVs3Dt98unZbXf07fytrPJpJ5vpvY2JJwp/
OlMd+uwZQnApRXNVm5o4dyZVnKJ+HlLjG650f2sl4AwJfRFE1aCVAkB/QhsdM2llY9RqLGwyWYTo
YhS1jYAWGeIhmruRC0oJF1JDGG2blSKRsdbJas7eI0HVcK3M17mzbx3B1Y6b9d1CVHYyu88qhark
lzWpqGKaN5nbUbuE0Gf4n7lbmAeKSVsm03vdGV08iGOxBUccFTXiW2+4mymNHeMhiXkKcw0SYgu9
0Avtfiq55IM5dWmGZ6W+nxxAMa7X/sLIRY9chDmpwV3XPFaVafHGdNcQQl4oDNxFBq2LvcfuS0sC
wm/OhMea2U9fazWA4fQDgZDYt2Z1ZP/uHRAAkXjc2fEqt1pssWpgTCFWoqcxumZkKtU7AbVbzyHd
uCb2VmOViLGe/9ldCPlV9jbIpEFfyLVOBDw2VRw752GajnB53OOiTyZqwIJEj5lN3ACRt/HALbap
dar0e/z2U+SaUF+Dwtw2VbmfnfjNRI9ioklx0KW0rBbbenHAS1KtqlfBpE7ZVYTyrIwIV2Ca5ts+
cLlQC9floxFklya9MG3YzVE1CuEPzoRuMgKQ8XL2LXGTm+074bCdEdf1pivq7xQBDN/xpy69R8HP
JcMPM/ABZQzbnFoV0C9AnhgfesRCvIJ/xSkvO7ZNlAuneKJTF2rBY68H5Q8kvZ8lpLZKWWrWBl+N
mOs9mySeUG362rb2g63cNi32goqvmWJeshsc/Dc2Ipy4gtqFrw2zdmG/5jYaSubdVLN8Rr2J7C6G
KkFRv+PxwZaDwS2/IOHysqstY4fXmlHbc6DcPIWy9CA01jYabEt9nthkkSmOmH5uS2X3WZTnhxzb
hmQOKwiFcxc79KLhoGG+XWT8XrRdVDgkESF6EhKzIa/V0y5XXqEBwVCpTENSEv0CvAc3yQhz+jCy
ePdpms5IgneWjYjBJvE1SZMj2BwldiMiKnA79EkPLaKjKmMNgvgoUwYkU6mQlBOpJ2zJN8ktPng3
lDWpVP6kEr8ATRvraTHuUUDzWshVro/F2mzhXtKDlxUZ05o4zNeYyuDsokIt+TJre+vPHaGyc+6M
Nz5apwa9E+Xg+wob11EgfpqVAQo9oBflhEl5QCouHOcRC2HUkO2p3aCJQCRVK6PUWoWZMkzNlFS9
RrulqvidxKiXZQmpESdViZzKVZaqxqa0nUjy6k0+XVfnBgqxBbcuve9RXDW0nlKUV3CaNjoKLOoH
YQayUDoWHSF6togH+02DNquGR8oQfqTvhVIrQa3VK8fWHH+T6lkjS9m3ZjRc0GJvBFquHj1Xozxd
vd285IVowr6HoUZ5hwmR+LC6a2doKAcZzzANDLAQZjeO8oAlygj2y1Z6sBY/ksEP1By8a2YhEHOC
9FnQCaBxAQCZ/TH14PvM97Rtp/RjuDLcqMZIFig1mcBRBm7LRR7OswqfAu42hGcdroIAs1mtFGdc
Le5srTc2NbN+x+MZovnLOUZ4VtY92sdYPhkQCROlTiNb/RLgUgtwqq3xS9JjWFOqNUtJ13Jmb8x4
WSXjY9PxspHbQPA47g1veoaUy0JFPOhGezsaxFqxArzSd+GJi+tNOhSqlPwtzeXdELfbSpIXlvjh
AjxxncrzZPPW6esw759sbHIOVjkDu1yDZW7cQFX+6dGfSjHQwb9CAlNupVLTUbyyNgKMlt4xx/n9
S+3G9tEkkq/5/YMj79mJfLEIZOKm1HcGDrwGF1613M+Y8Qry5wQY4ZiwYyLnVsPhMG+r8twpqR7D
xpNtzTfUA58tlVwQGZ1HlYUQxXFO3xwnNJWkr8DW13e6tw8mUtqKiuw8p7F5GEbnhcr0Zp4xmbSl
eRtPD0ED8DVnRj7hBew5vI94AhtDawlEGRgVsnvfhB9MD6+oYyQ6bAoofq8YB0f3Z5L2B7e7t4W+
B5USJrxlGyyFHYTmgf/SZrtyp2gqgGgeAVk4l5RKbDD40ewQ114gAPgZr/U6aJ6rfv6i59qr6eSP
iiXcusiUwmX9afn5jWk8NyYGrroXZ5hwPzSpIhN++Vg0ChiQ+nxXq7+glUn76wjNhNU+SguOCoda
lsDVkzXSUsz23AbUTxb9ppvQl8sNDpwVtlw5+JtJrkV4GKa83NW23YatBL+ea06578W9PU2M7kT7
y53LyyQHHsC29UofF+XbyqrNC3Z5wjJ8LLyPsfdfsvpEQIdCDY1nWgREj5s9WdVn//dLCXGXTbOw
9+rX3e//bs98NArIf2ZZyK0HorUYu53nl9UFmmZApxJCaWwOMDp5KdtAtdsWhZnt31ojH8kweICv
8Ao2kxG6WQkv8H/CY/9UeOyP4YjBoOPPpysvS098LKs+/1ENjz/5x1jF/Y0ZiGHplulYhmf5FN3+
GKvYv1G44j++AxaJ4QbBrr/aKPiHNuExy2YKDt3or2MV/7fA8n3TcwzbxYJt/Us9PMPwqPT97VwF
IpNNYMPny3Md3f27uUo8OUspfA9a5oAt1YYC5Jq8sPLefx/bcp8t4ittUWXlOes1IIOrwg0KoKNe
N++QqPBpXCRfbkpTPgU9wRBgUchCD3ahRmBkJMPhwzT0TOc6Kcgh6wVC/CyyLItUND5rCkLdS15S
foBjT1cHRSoNI66n4BNHh4x31t3RAtuDsMBMSwbcLh70UadjJvewml8neIwpXEbI+GHaZSc2EqDq
7ceqWG6sJT8bw3xyDCPsJHMjL6s9zjHVgR4SMaVx2QcKEpVwRWsVHxJOZO0WH79/kVBot3nqb2dD
bBvHfvCa2Yy8YPnQBA/t7LNXCMospWoLkjKGTVnCqGxgVRowK1fYlRMMyzWlSK1L0neU4D8ZvDF3
oILEeiVug71uJ0+tqnjDxZy09LMcwaEETvEjVujMEoZmDEuzhqnZjcuJ79yN5tWNJNRN05bNRjOq
KwMoVqTdtoXPucDpHGW7JfPEYhPqjL1rZlhVuEVLvzy5gw9s0XpKnGUnNDwDRU28iu1vfcGNBRzU
tz3K9mUkFTh0MIig+QomOkAVrUpQ5DqcUek0J5NF2S6DagKGNLWm9w4uqaidi9+RN0nfamvsD60C
mLYKZcp6r9tQGThZPOucoXr1oU47Cbd6bL1sRijqk9DLtx2yS84G4FIBaEcF34BtlaGAuhrPw3Ni
rDccLq8zvNURxEDSfdmye0wnbiLanV9ISKLj+aGB1iqgttL2IEABx3Ug9OEvX1gpFhp7lhPag+T7
Uju8TAiexhN3ByMezuqWKIcsIpmHoIwcUFOzo8nxRkICeLaC/jA4YGaTsviy/atHWr+J9Xd0n3yb
cGmr8UaUrMV6el3M6dksqTFfYEMV5S9P8/WoucFpNbsHgqNUHDgIJtseEm4FEVeDjKtDyE0h5VoQ
c/M1/swb3oeDDSa8MCHJZpGEsdsp2O4KdTerxEXq71l/sSDyrpB5zZVeFkovhNanZEAOa8vr2mcn
czJ/GeklUIDfTqF+U7191WD/LjPFtMYeiNCtdzN9FM2775lBstOMIQebms7WHwPF1uFtZdBQh+jc
dVFeLRtiG5jmK6qwJL4eSqjEDRU5B0pxpnDFhQIX+xCMfYUy1mu5x0hBnbGj0Kdpu5KBmWdY52k+
BwqGnNo5uH3ilmFhr7s+8HkZJOgOuCRPm9Lvb1QQq4WTYGo3tfFG+GMnYS+L4NtrTiM8ZmYTkVPq
L9pScNOfPxKDVExVVnvBC2tb2wvMagyeziDuRD/xA5Vb1zNfupV7KRkrAyq0ugX4UKIt/mJc6fCQ
s0NPCX7K4lMlqvtOlc5m27hM7XokTjmqrzKtBzDgFuyIYNEOBYzqHFb1BLO66V5LCNaEnR5rhbSe
F+sNXMjTAOvabj5Z54fUso5mMOyDJrkmxnQePG+fUzaLeYGjgKBfCkNbFwtA+5Cm4TlhYuOdCdYh
d4thGkdS609uNwCFqdjTygOPM26wbURRBCrYdobgbUPyHqf4gqEOSLC9cRCXO5Z5Z8bzcVaGYkjg
OURwCRmc9bYGJlwreLoxFRhL/pjNHEtO53qBtQBevAEz3qGidsGOL+DHBcihnOXnAEfPpGQ5gynv
UzDrxs2s6OX874cenPkK1hwHIhtdjMDgzhvk14p+zqmXQjQ7brDoS6BPTAtIRmqbnmX2uFyQ7dzT
7D7Tczu0Kisyas/l3F8Jp0FdLyNTUdgHSmbulJNwYfpmKFK7BNleK3a7VBB3YO4lUPfJdQ5c0fAM
+8TnmOblgclGtjUg9Fe361KcalA/NqB4eHm7PAdU0QJZ8LkoGS7/B6QvNJZV0q3SzFuSJsYxmQk8
zrgem099YJi6fGk3jUvc1TKcXeFXnUIbEQ2TiQiXtP/KV/rgCem3NHHvbY+J75hP5ITZOZOLrNDM
evKhmjvzvozN9OrM2bUyMut+zdz7eILaoCZmA30r3y2JVyTUi6bRXa5anBfbxgzueF2Xt72HLnyq
L0vDVaO0uqPB+y8kdjrv2zQ7Y1BUpVFjiHQTB46dkrcj6qVva2zKfIAzRSOoe9Q8LA0ZikORmfVh
1aaDX/fauZ+bQzLP2r7w4ORPZK/X8qcxUcDKq9NYMRxYLDIEXg0SpEQQqbvyfQX1X2T8kjoKrEbv
fNEpJ33KhkJydE695NNv5+es/GpTQRExNdOQmCml5Fcdo7Glx/vFc/fq3eQymi6qN1Y2XBwZQ+gs
59dPP3bvRFXcuSvPDNI/Qx9At89CvZev5gTDRXQJyOgN8Yya0YFEIkFHzFuemce+tXCYGFEvV7m8
arZ+nCt/5wo+6rCaQI0xb40xPiD0CWOtCUt6yi6VVZNk7VThksteGnuKajqqlmcCw+YVjy2b67R1
ldN8LPPhKWMwXPD3juJYelCvsa/3ufsSlPOHE5TIdOK97pVXmS0X2ukXTvZH3ABjOXKdrMkgpQvp
+fqB9YtM7ubavDgmpPWYB4GWn4Ohuq1WJNimy++HefKkxwnXdZJyi9W+Z/PZtpiXJ4gN5rikOW+H
xqHr6vq4PhAleLV5OxOL6sd5Z+jjlqI2Cmh6Us5ZFzB1RLovbPciPH0n7X5fjDkZiDHqbs122bsC
ZPl06W9ERLD2xQWKJZPqjrDSZUydF37qpxRwUSxrwCwgnFZjOvUTlBWsjT+6NDhlC0ewZR6DHY4Q
MtH1GAVpDuh84X0pcQoSzVnzEUY31yQd/IjwGQSDfCFnMuof/cD5YupiE0jKigwG748/jnEktOJm
qrTPvMyWUK6oIfL5jbWzOA+WuGQcbA+EotgRxbeSBwRzWDQhtT6EKnyyCYS3MlwPlhsdges4zQVV
/LmlBx4sGxJnOkEXLILkcHFkriISw2Ic/Rw/lymQfSRAqAqjGLZQDjgmy6Y7VVa/XQSJiLU/UZ5k
w5NPj11QMt9f1vTk60Wwm3NZhgyzo9ZOvt2k7vcuJPFstINwZR4U9XzMUXXkdxU5bowCaUx4kojZ
itg8ch4Ys62c+N7lOLylojd5Ah2DoAQOX6afOlkuBn0JXG8jN0O3cUOrN28CWKlURUjxeat8WatV
jQV5uk/eWW9ISL3VGjuIrgiOkNovkygQ2H73Zfc1Ks1IvaQZ73rnDRfi1aWaaqYWCpFA8e6p7mpE
E7PGh9jWeKyBgtuU6J7a8KoYQ0aAdu6ZP9VyFzT8IGrTYGjlPOVj/z34T5OY56vo/PPgrhebMf41
jfnKdJUSy8zXwF4ciN5Ax8Z5YSFmszIxdWyUueueZLz+0j3nwUavtmsFkck5NlCdxa9m0edQg7ov
14a7XzjO86qZXtgi45J9G7OpSwQc+6Y9eZBL4K+SEyo6UPSkgxxVPWZqy8CT/n1DTHElrtgRW5RW
RWnzhobEY2cZRQQ1Xo02fHLOG20kE0b80fParWznk0csktXdbcvgn7BkRmiyJzw5EKLk10gYDDUM
4cqFkKVFmkgt6YiOvbMR+1kk2q4glBkQzowZ4E2ENXXjuVLZzZQQZ6vSnIXrPY1FwuO/089uZj5W
QKycdDhYjLUGlgImwVDkr98uQVGK8LcTwdF09bZiRp7GtqngyVUfxznjPtaH7cRjUIV94estlXwY
A3E1+heukXaY82qHUJU/r9WvPNMxv3yYRFp7oq06MtZ0ML5qIq+eiA+9RSKSKKxNJNbW43O6FneD
jwiPOgIPgxkHfLtuFxMVyeTvfOK1KD1Zls0kbgOVvdXqz4QoLgCmSBLNnYjoNkR1bSK7Jrk/rekP
M+u8oS4OPPQb+dpO2tZnVx+6Utx4mumTsV2eqlkcbaLBDhFhqbLCGlMTWv8BEWJBlNhsDZhKk1oI
7WyVNV5U6riZ9xYhZKHCyCpQ1hBPjg3vys3rBwhkSIgEmGeSOWCaIFIQbV6JONdEnTMizxPRZ+mh
O9CeWpWdNUwGVNrXMnIQbLsLQnBYB/mLVNdoR5u3KuxrEbH2iG5Rp7oxiF5nKoNtEMaWYB9UNnsk
pK0T1q4Jba+Et3GmbhPOziWhbnsCHMrfGgz2jk/S0CD8LQiB24TBWSLuMsLhmE7vvjFPnVNi48ug
fjPVPaeoYwOOxyJe3hIz5+G7zQb/WM4WwQG4X8TRgdU+dsTTO2LqueOxObfCmvh6Rox9JM6+qlx7
QcB9Iejuj/lnOvkPvoWzeF2+xIUYZrMpVD4+Jyg/EasUKjnvEGqoVZa+VKn6UeXrc4L2nkrc20Tv
JRH8eGxeq7m9vjUie6m06teqV090fFKGefrNMnGcbH3u9Mpqq0csrRqOIMQ5CP4Pw4fhhDVlAIdS
ACWIj4GSAGizC1y7MKA8YFMimFHSp/x8ZsoFNeHFmWO0HnBJ8cNMdRAaw370VCsBTRb9BKO+r/VJ
v+KAwjfSWvupIDdMpwHNVB261Bxa1XfgLUH4mQqEzwPmrtQ52ZgAAhLVknDoSwQx58mACoVFlcJR
lQrVrfBUy8JXfQuD4oXRucSG/S/G/nw89CS7VUeD0jurNdXbMJzxDujoizvR6IDlvbdUx8MxugfY
ZeJx1JdzPRO7AIf05KpmCLNJdnsjkc147pNjoxok+pK96apTUttXdp3FngHtxw1ghNeO9bFGzQdv
9KpzsqCb0qmWSg4vYOt2hBr9vqLDMongZHdaZAfpL1f1XHqyJHFwy8RmomO3Ngefctw7O6JZ0JFJ
1iS+5u0LarTj0hEayVWfJk2ke/F9OlxTEpxTqvyVat9U6vrniRXRc4BtzMUq0WOXMLBMBLwsNSkO
vKjG4pHl6V7yEe147b3TBU8BpgpNT/brGPXKX2HrF4/1FVYLQh47de+3qMlp1birsV8Q3PVXpvik
se9kvxwYxnw22DI49v7PXPWfmqsGNkNNlez686nq4/C//9fP73/cy/3jD/+llws/zAsCxqSWyRj1
L3NVC74ZWbUAly/BK/I1f5mrgqB3Df45QTIyW46v/tBf42qOTpfXp9GrOzrss38lrgbAjInv385V
DYsBB6PVwDcMvk4awP9/LdcM1hiQb9mE81eyNA+py2wrqyVPVsqfgYp5N6Kto8bHlg7VjKfPs1JV
NyoarhndDXvFej+RGqfm52yyeeAfq0h5RbY8VSFzrR1/tU3e7bPcoAJWZ7uuzcdoIBa+SVVMnSUP
FMmqfQAWDCFRhdnjwcijZLKMrV4SIh5chh6C9DurWgIpmlPAxPJ+zDI7pSoqzwCXpYs9h6OK0Zcq
UO/E3nEK7EuqkvakgoNKa7jnjD+akc20Typf0rVjdU9QnwVQd3ZVeL8wqQEU0JhUrD8fibAlzhDC
WF126cCMxyhSeoiqEDCqagCcKlWWFYeS1oB0sLYbDX+ePsFIryAh7d5zNWmz1uVMqv+KY/bWrZ1R
51k7QFY1LnKG0NbOorMQ012IVYnBps0gfq810G/w2liHeUP9WFUfXFWCgBP82S6azVVR9TcaMhEJ
6/5OlSfgNcqndrgYqlaxqIKFr6oWnipduKp+IYP4pveKBrCwijAQ9LFN7QW/mc+jcc4516dh6UIX
Kn7GLLxOAdm3QBU+GMxj1bFgt8W0QTqtvFvdgj0cPRHDm6OsNelgCCO/jlbwrVOdPbkN0/lMv8Rp
CQZPFU8kDRS06hlz8wKmUw6GKeiitCR5rWorkj9Z3yyaaLnv9f2WVbQggIeNlsZLrKovpSrBeLRh
+lrVYlRBhnnZqVeVmUaVZ0qEmNChULyZoy74iBleK7o2bsm/Bz88uV5i/h5ojFAThKJwdN5mHPgL
VdoxVH2nWat7jtb+lk/Ura0qPhSMSXG9myb0c5INnLDVWZsMJSUudf5u1Ulco74Tzep03nFM19V5
veTg3hYp/Fxr+IoLgyZOkb4F6pSf+ViSXVi6KxeAiYtA3/tMP0kWOuqOwFFGRE2mGZdGs51tO9qv
U8aLL/CmyPr9ljEbF00LzqO6f/T+k+A6oq/ek5RmCMOFvMMyyV2t7i6L3+HSVfeZhO8z5oJD7oyk
QJpz/+Tug6b1XnAZKrM4R0UMNdsjE5D5bwlDU5IXTFZ1b/iynG/JxUrjgtVz0ZKJEsqObwZ6OXUP
g4Cjq3uZzwWNhi1UVxdots3lzeMS16vbnGPQtjXUDc/hqherO5+IjywVTXoy05sUsOS0UWxXiqi0
2EwIWuruWPB5G02ViCaulUNzIlduRlkTUPZm1bIosvAyim+TK+n/Ye/MdiNJ0uz8Lroeb7i5m2+C
pIvYVy5BMsnijYNLpu+r+f5Oegq9mD7Lme5Wq6cBNTAXEiCgUEAlKpNJRoS5/ec/5zujnk19GSJS
00lx4goAbJgRdrbKZs9Ggam2u3iy2xrZ3J7YnID50BNw5vqSnLqz8/R0DKwBwcwBIFTyUZ9do1un
eprGvLrQj2jRT/p71qaO1I2r5S7Uc7jmFK6kns17hvTRNxVxzYdQmDWhGtNntEgvlp7s0+kNbheT
vl3M657hP0EE8JGiN70XbTIl9I2DvVPo18/m1bXj5IjglnBB5OBIgnAXIWhvW9wSNXJMFQosOXhc
Sp01NSHHoQiwwmbFxcxarnEu4nl1x8cutoCmdrDhSkGDdvuzT6uTG91sOhP9xHjMwv7aTCWf0Nql
Yo13Q5phgGpp2PCaj7qN136AC7d3enX8/c5PSjwklGAyDkcBukoSECx3M7kpIsrYygmwUYMqkj5Z
JbOhzxPCs8xfLkt1insbqt9ile5byLJExFJI8SNy/mgvco8neh3xwGRiAnhmsgRx/D0k96em44DJ
ImoJVcyzhAcrRFeHo2Q2EtJnbJcnUM6eZjrbmu68/OY8a+LzqOo3HDzNrtY06AowOVQ6kBCaFJ0B
OnNLvAR9bqlN61f3TVA4d6KtuVZr1jSW6whD7ng1W97y2G1t6jA9c8Wt9yYfkzjCz6TZ1RYQawXM
mtpU9zpovvUi3wfNux4AX/taKWG9wTiPprazCf4vZTMeHd5UQO9gZ6N/GOsUnDb57xi4tumGIa8o
2kCvydvdbwY3MO62WNZFZ4ndVODkUf4bEUbwSpb1HLTz3aSJ3q1me7uNnAGzqacF7HeVZxQfWuTj
Ajy7gMGRpR0ytrDCozjj9YkwFWqOOPmnravJ4r1mjKsKU0RtYvo20xtkR/8hDiP7VHcxSU5Gr5mo
/KcEWw5wPL9AcMV17fMoT4CbqyaQu17zzhXc80nc2cTDudT0G0eT0V3NSJ+j70oz05WGp3fh3kkS
54dIauTjt6wsy42rbE3oZinXOAlmZ8VFOA5tIKrJcUp9dYwz4QPpX/xb7PsbOKKnapDBeUpm40JT
ENGz/CoEL4bblvMe/fouXpJ5a7L241FJJHs2YTqgQOw95Lspix/xLCLuu8LeV/219qZfnVvcIjOT
V5Nm9nVo9Vzum+Q7YFVkKJBgE8l4PCs1xpYWV3VUBNVRYZ7duEH7bFA/tuIHUx4HPlK72sGgIUbc
V0UvLyzeGsv80cd8RZ8mg11latFR36sim4uQ01rPE2ag0kueCif6ntX9OHTBpc7AvMWKkGhkXxfb
uc/tJVwV4U+qDPHoJt4TPd6AERcaTpMSbUbiLr5MXKCKxKE1uHa3mZjEAdz/z3aq+v1Q2+qO59xQ
nEPD7lZe79hsstOXSS0HirkRF3IYE5VJLjT3p5c6EM0jDpaPEo4qo2+BOq9Cc+2q5W2U889k1k/J
PsWCjZTOgryK9zyHTlk8JbsICi5dR0Amk1zdW6VX7AJes5XboVvjIQGUmjAmG333WjONEsJTJBOl
w4k61DPxWROAOepHk7fpxuq8B2KG3yWthey8qhFfm4/2RLUC6j4qZulcS44mZLV2zTRY3Fel+52b
Itr6ofMwZdGwtdvgQfLZDn2MZ0NoFUeIm3d9K6a967evirXRxoz4YgQN8nWRVuWuH7z0WNsEE40i
6HdCaAZ4nt9xCIzs4Mx2m+LNAhBRPXiLcbOz7At5cr9E8WNs0FsQGBSLjAtrmv4Ljvh8gJ/KCoqH
RSMnik0zsChtcUBkkZsuqjHxomIgvLjdZRQOoEHfOrWucPdgf9p1O9evXEJSbH+BOjkdHSBBN3h7
o/geqHWCZcCbnXzDyvM5T9MuQUqjsjCN2QYm6FZnh23Mqm59ZIQs5F4+TJcUNPmtiZwfU5mVCEt5
y6IlOsn6vksT59kdDUih2jEAldPagYgYeU+9WWnYnlkzJ+z4LSgBGFn3M+73rQrL8NRENeZw3n9r
ZSB2O1hLV/1A6ZVjX8g7koEN5oU9K73zTEuHhhbKDVXla6ydyS5O0+YQR+qY2MO0tsLWvloi3Q1F
CtBQffR9vmtKxUDesO0ZP63ByZ96WEOqDuZ7DMWbrq28Y94P2EaGkadxG6arsbKOifIrgCMJYE8T
Vp9vfJFF+YndJTjnqruNfvMiYwwZecBx4ivyitgymfeVwA4/gdRRLrenhqulZvuyBudiDjmfhwaH
AssYC8VZI1Nb2KmDhqgGvS33nspeaDHoiKUanH18GugMXduk+k9xEe9w/oPxdGK6ujxIlJXiBr0g
be4me1Q7y8H03GdOyz2vQrmF9+pr8KuPAW61aBjslH5K2LBZIp5lD/tTQ2MHjY+VfRixLAApa2q4
rKkxs6YGzg4aPQt792xpGK213BINp4UHmh56Ar6LBtei++7505fj4LgDfq+qYOEFpB/yvdxCeX9Q
MHBzsLAb8NJ3AHmWrVS47AOIuY1G54KDuWSwdH2TMSI9iqyuN5mG7ZpQd6XG76bRYXTKr45wTkQH
uv1m+qB6U5i9Br3VaYHQD9Ju1XbRUwXdNxnB/NIE8nPQ4F+jAmGrUcCWhgIvsJRCgVvdjPBM97Bm
c3LCTGnqiUrz+FRZ+PcXDRpOsh5EZwfNdrQHSsUnwCAaTAyJYTn3oFq4AQMtjsNfjeYY25pobJop
XAeZbAdH2axasPSAP+41B5kC5WRNij3cyBxYTVaRZZduwoLYWTaKcESBne8QLWznNWW5ALccgF3G
1hmfkemsseTF6nAXkR9XVLgNZ3OoiEA1BhfWWEAlDj1WZfhbVwn86V0yQnzuNPu5sEj6Zmrp9hF1
G3vt7tsVmhbdaG70oAnSnB/oWBn4yhm6tAQzjZJ34DbzSvUKFb6AqP0AInXEVEsaLP+GEX3CLeJv
WedAqiogeOPUj9BQl6ujKdeR5l1PmnwNwaVi8cExWmsuth3jA4B70PA85ahUOs2duIxNEeGUlWWT
9Ub5CE9DNN4qnQP3dSJcGDwtyuzF01nxXKfG02DYLBBDtR3KP9Q6W94TMv8XXqygFGAL1hYgsbXl
FzbWgOjNb2daoIfewqzL8FMkLhjVbpox13DsNEW1p4wCXk6TewAmgs04NXszUz981f+iL560EICL
wK7tQ2C1zIaRA1K1Kj7dBdNMa0mbymOwRIMX05QTfMBCzt7xb4HkKu50mu4Y9dwdAliPphuL9eB6
HyP2sQ2uEjQ88zEm6LBNUwdMbOh2azNnH1YBzlqZTeoflqD076PRfMu5jcJaIhfo5BZ83eTQFq2/
oX4WeINKcULNzYnO6a3V+enBmrYU5II4t2J1tAui5UkffhOIeKQZCoKunP2DjNS5l715MSMcqewc
fpu5xw2ihtaTWWTKrOCWRRjHGURyDpBrN0jiLyajwGpOJQ9uKyVnJGaYA5Pa5P109fzsiTPGWOV1
cHUiHgR2Vk6o66o4ppJWaJ5M0aoL+3Bn4eBSfDjOtQQcTTiAInFfrqtIfKQgknj4OnsV5OmmxyLH
kkg4lPS019ghOB7xseNjFQ2ELOqJkUtl+UW2OnrmFtcFFDWG2pY1/2D6j6bd2dvJj38hyv1wirzd
Tm3N3wnSWzS33qUKM8HUyd9rxnPHs8Q986i6xQQpNzYPhbUrwmE/DpYO8C+Ir9Q37rt6OybRxp1F
dEn8Hoz3+O7F1PTAGMECt8iANAHPcLNuLWL4/s+mzOZNJdN+LSerhKfdA5+cSX7xsAm3fTtSwoCl
pHydKV/DFe5eO9OuT1Q772APDZv/QC33/97gsMCG+o9F2PMHOZjho/0HoWH9m/9NhLX/ZAtL4GIl
/KsLP//qbrX+BMkDFRa5FQe+/7ehYaYXqITSt+3gt4X1f1Fhfd/1aCzzHVK++F7/icywZ/1dZlhY
FtcLixMu8FB1/zdvqzP7GAztCMhTW99sGMLdXBzyaL7w3IW3gkzYTMbJKTi2Y/fFh0LsVyyi58+Q
G7Xs3fcpypFFIgbErH6aNMbY0UBjodHGPIDqbQztWHXWMYZ+XEJBnnHn0N2Fu/fDxfGIUZbYDKKH
CT25hKJsW3xWA1bHBAZgLNuhccF/+9I0XKACBwbZ3LxB+zp1YftcQmkW0JpNqM0qhd4MxRk86aEe
ayqwOqwi7V0J7bmA+twE51RDoDlqTI6M6kKO7zTgU7War9a5jfFI1ZS/7lhx9fK9QUf2IUznTF15
Z3A3ncBW4w0hE4OjYi2OFW7AHEo12Pe9IXB/quxewX0PqK9ISnkAjULxEZgxtQvt8uC59b4mY1bA
wk5gYg9sx53kXDbW3kr8k4Kc7UPQZh+zXjRRG7L2AmG7hLTtQtwmW/XLyzikmxje4XDLIXPnMGVr
nicmsJwEcjeD06ru+i3vxZUF2VuyETbeyjwiV2RsucEcCijgGTTwECp4wrnkQgkvoIXnUMMBNZrq
59XAwOy69SljnA7j7lFxG8KT8dgR1HZBkLugyH3NJLc1nBxIeQGs3OeqmAIvLzTFXK/C8uLaj/IU
Ajlv+AOMwPoMgJ/LeLzOdn2rR2tPJv85Mc03mZdPrskJT+T12Lk/S2Dq4QBVvQKv7mjOug9wve/b
/WJb33Gts8eBhHv10GpCO/eRIe9WVk0YE357k3IhChIkmfi+moyzzTFeNuEfJRnRyFS4EIZ9h8jT
Wc21z1/1ARy75nWEGl8s6mpRvD6b73q3JQSSSIvziyqpAeb8VBtQiGAdkc+GSF+44W1EnMcmU9TV
J4kt9Jzmg3qFp4z5OiS1RgaQ4Azz6zx3L3GrB2Dd95buF4j4JSsLeEIfPqT8CGK+1Oh8X0P0les8
ThqrL7zywYSzP8DbHzR4n80p9b2YsWsoOTZs/nQ4Lp19kFV3dSD392LNaP0+aJ4/vzzB90/mrxba
f0AClH1v81QE3h8EbL5nYoXke66uCtbkZPuDQXMAwFOulwSxy2LNlyvQ0VrdM0DfAHrxSVPebXoI
LJsYi02jV/85EprDfnjQlQRlDf4KzvofENXpNJgwzDm640AFuLtY9abTuXAnKOsM7Ul4CWdxXw3W
D5GBmIo+EtUdUtxY5syEwFORrCH2jny/6KoFUpb0Lri6gCFYG7qOwaSXIa2piHScnRZuyJxfvSx7
n+lxkLAs6Wk4OFRp8Qhk32Fhx+u6NgK8+hLnofloeTSODDibMxPgXInrrlum8pqXh9RJTODr4aWy
vOkMOwypydc4UD7WDD0PFlrLznCH+8SFc1gbDu4o81k0nonXTV+E5/a1GycGCuOSp1N+gcBKK7K/
iuHOICqrWwZ00WssWnfGmNtTZh3KQrTM0Hh0nJG3OYocnTgspuaYUH/wmHR0+VUxF0J0JmxFzodn
E+p0SIWv4c4v1PNkqA54TwvhcdhE2d7JmOUUyamxZuqtIsfapvA1T7n+V5g58cYHZ7T2DY4R1+OM
I/o8n3GYo8OGWFiKT8eFRVQV7jaFM7n2F6wGv/9fD21sCDZQXsVmSiSpL0FwvRhEuHJ1mH4JrfG8
8D4mw0M4FIGPT3/p3S3MvSsMJPW2IWmA/q8yx/rhyASjIS46hhgLsQC+Azmo4ikLpm9SvUxW0r7m
Dvd8OpK+5wofD4MTWEligNjSJxSJItobUf85GWSzA08R5WuJ8cmarfeg8r3fTxZk+TzfW1iwygzk
b2LAGOLGxrjvd9XBqPSneLj1Rk7qndacdSOIZRI9XfsDfnR8iWe618ItVGCugDB4gSzsVduTWrDS
TZE60SZWHpaWfHFWAqXArwgg1uPyzHYN5NV4TLwQRC4yNWHWgSElJyHLouQ7/XSUCHC+hvlWMWPu
G5V2uEIBnDUU/dzNEwa0yCd5XVp1QbJKGZAS2kf2BcRel+JLIL3joZjnfauoKXOG7oV31URENWNk
MkFjwJxYMwEbmzzBC5I3ZAhay1lVtbotA2RUvHUELoLeWsEkPtZLHOHcS+7tNjkrj26owOJLFSMM
qQ76Wei57WqhGnB4wyRb43hOA3g2mVjlhE3WQ5P5CMWwcGvqCeIy+HIkvKesXO6LfJG7ueZ9K3I0
Bbf6wxz6S2YuVBF6bGZrOiy8qSULR7kOGVYtbUg+81jzQLU12QbPqJsTjw8dcoA7VInEhcDn1l+u
p9tLuzBAyIrhOXmCiUTJOwAau7ia4h0m0WZdhPZyFxf1uPJwyWTp8sIm6FiG+qejnui6IZowrFwW
uxck+w3qmov9zHOw+yCkyDb+7uvutfCsuzFhK1HBGVybVn7lh08llsn128cERSVIsMp6k10FL6QT
uCV7WF43njhT8kotjwXaYTmWXtTzkBtgbg7FpnJGdaqld0ZvfqFAt1m1MbVWjKrFVCE9ee0uUSEj
U4lxzQiGkXd2svWqoEAACT7zuLsmE9ytBn2CAPkL3XzVyvfCBDWF5gpbwzEi5wicbYtUXx3Zu5fr
fJxeoUtWR7QIlOF60/MCPXYzCwac5fNrOMZvZWmesmaMV2IqQmIpDcqeosEzji9j8kfoe/Wxnqvb
WC6s9IJbg4E45tuWvZoghVS0flbYXUw7QKqdvV3SGct20ITRJEy2cHWLbUyHDBj+axLFD7WJtjM3
Fg5akhubSfbnNERSamr0Jm/KtuClo7NlJOXJF83zIJp4P079LVSeroXsN2Pe+xh5C5QdL9riZyVk
a2uHLGyRLAKVDYpkhKLZnRqj99fSikBUlh7P6pHesDL8SRXXLS2nfRYrdRScTHnp3EgyyvUU4L7K
wxKqWHnsxuqxQBOCUrjOZhOrEOt8I3SseyuCO5FNVbMue/mzteKvdkThglTH0EtcCSA+mGW725cq
/Y4MuCeeA6QA6s5q5JehoYxsbR3rfRYjKRn5Ks3sFxizH4tp0gPHJWgdA5XcUpIandxSPC22sZ2B
u3BThvE9MbziVudcVi81zR49DR9122AFR9MfS36wugQkpQ0kY6eZY2+0G4dO1Ar4ZnX7D5z6vqb/
/FXVc8vL2v2356rgn//yN5Pg75nmr//L/4vcKSapfzw+vuf/478zEPy7BYUWv/PfZkefZKRvCyYz
C6aUTjL+ORkJcIp0o4VNx/nXGfEvDh7A+o6NJAzP5nd3ocdv+rODRwOspM1WGeMNEUXT/meGR9f9
O64+Q6OPJcz1pG2ZZC7/1sATk9wTjtmTTU8AGzT0nFkVk4BZsn2u4zbBml/1UAdo72FBhGFVdcMO
L6G+6No4CWPzFuTdL8kMeVfTd+Mv/bQfJi/bTS03Z2+KzIPF5sFg1ApsODNpminMdbNxrSMUm6VJ
X1tW9ISMZEORFjcafVtZdaDvB3Ac9xxgsKYLcY284D4x7a0tVH4cRZZu/HwaVsyNB27a067ufsdd
eiqQAhn865dgU8a1C7BFMpHRkZ2QwPyb7SKbmCp1loitl8NT1we9LIZNMb+kCTyJxjzlRQkvYRjz
m2wLUItlDEFkHsDm+VKxJJrXIrMTLHwj5ptiDHYU+T25M9RG0eTZoTb6cWMUIcyCZTx4fhNxCn+7
VYPV3SW55pTzhZPb2YcTEaWwGU68NuqUyepO9iNQhq68pjyUH6Qs1iT+vMtiLzuzAW2eggFYd30X
UT3XTAdRxw2moenDx4x1DUZx5ag6ZQsjdNW2a8DJkA10dJrrZLOieIGznVj1ogPWbfMkS56wIQNZ
nw9HP8IYSAArwOJLSqPSQW0/OnAAj1tLR7h964lrq080b9k1ZLwxpoDNUrCo5OK9tOTAoTKtdL0g
1k8BWfI0KP/HQG48j0jBZF6wS0mUc5GAcaHEa1riK2l8shRN+cvRMfQufcx1LB3DQbSqdVQdYGWx
O446wP77a3dk2uHu2wCNaFfUcXeuFjrcSgSeGqdlU5OKH3Q8ftKy3tRGe6tursKvyNCDTiVOHzOY
oCE8pTEXLmgwnzXZ+0aH8G3xIsnko/p+QIHijkBaH63xs4wNGhrI8dfk+QMd7Pd1xB+W1ZujQ/9W
04ErTtYLGZ645E0z4BNrlsqmIgLXrkFsGFZHFHDNZjbcmgarzUVsF6u5gXUFVDoiFpde/cO2rNNo
zHQkCQZ04RdQe07WnG5bNlcG6agmp513SuofTc8eICvvapnWm0HYd8VRKIPAiEmvbRH+IUwERDsH
0F9DiU6zLZyVNUbVeuXk854cDTtJY8t16pH18RODGBrN/CwQP+mnQPmeOjYW+T3JwRMPJdYv3hFm
wrFQVAfnNXCdfBt0zcmKpMdVNK92S/UQWSxDlsZbkOkFdgYSRZlk2C2mmb7vyHmvnDq5U9D1x8iC
QxdWwMFg2MTGAesNN9DWvi3USmyDKM4Jas42a7aK4jjPAZrV1TgwJJS0qZnJe5kH0avk4HIP8wl3
X5rBeVb21ByRitFvXBZtWJmKTc+ODXfJO0rOdBpMLvlu/xbPoj5i33P3ctaOrLF+mxMynUp0b78b
7RKMZbHJcqvBbY4VgG/CMOQlmZW8qKHT6cAhZZ6YYFY2JhJUlJyKuVD3phM/WW6fYh7GfWxynbip
xKj2idGqvZP7J8MT7b0bGRSVzbQOzNF2dmuxZ6/r7tlIqPsgmV5KGb4EMD+CtEMwYk0Rx61/rKe5
2AzuKPbW0mTPCCXndqB+Au0q6O8pYeyiDANKvezx3xXb1JnjTWqiANbpUWXmWdk27+lgQlugCoTT
3RrE59xV96rErIEzBpYK/NyYsFTLJ6GLHtChKU8X5zFhSoaLpiZA4D27VScmpwnWqWofa5JhkrQv
ktm9WIIP4fWUqYE5MxLOHRHFnPw0V9b5Olh8eB/2c2hj2OAs7NxmWyXp4yzEpxrE11iRaRTN2WnU
1Z37gxi7e4dPbJw32zREfAADVDfttWNdsMj2bDL6z0Z0L/C7SKdlMeuvw/RSYOGBw76p0x/hYnzD
EExwNHhXa2w+YyKnapnubOUeOlBYhlcVUAaDlZ0B7fLyUx27WDOXLXWUPAYtCN0+7wG1y2l2L0q1
DwProfeacz4mB68OSW3QRwnkcA4fTPBnBU0SQVu9TZW/huCBvWNhUi6a+dlnzvPyftvy3GtUdylr
PIzxuJnz6FUzRcLcuMRTdde1wVPynTNmrjwr3JUdUCJ6Hh/n3jgYTorSsopMi+6U5t5ClIVIdJRO
wXR+qGy9EGdF7hbEY+ddGD6ntm5etO/bucvW1RdK9eOQMJfm/CFICMKO34whenRjvHlBfdXfeFg4
hyRwYQ8uu6ESW+UD8uXvSdo9t/8wxbRz5HTMDBajs2y3nY0Lp0zAkcn4oAYMSuCrgGkzjqbFITH6
fcvWKPySVXnXlsYeqg734wJRrX2s9K7GJGC5onLFmWmzycjk78jkHAyTuEmyIASI3j7TGDmvWjEA
ASvYhHQtK7NUh5qwIMVrD5vnPJY5e19SMAMb7S6E4z3bO0muARGMmuO8e6/ZF2IT3c8Y3aR7TAM2
xNSDhBUJbIlsbLl/uKgZBIu6E/rpbmSFNsl95AT7IY0ey8jeJlm8k9gKBptcvQQxFtd7dNxd5Xa3
GBA9TLhtMr8nE+OjYpNqNPeOU94VPtEjojLfkiUajUNKjE/geb7r1HxRmXd1jJpAe3ZiUFy55rSd
yupRBPYDrpIvHlv7SrSbqPfvpm/yCVfElbSC3D/WMQEi744r3nGsCHAb40XG/cNox3s5jQfKbA4N
1ui1mNzPQFpH1V7MJr96hckMZ55K0rwxwSgTR6vjz5Bh+i9QgZwmNR2SY2teIhU+1k320MnGWzWx
+7EIUmVzVL+kpDwT95wpl8qOzlg5BC+N56JHcXaWFRyHeu0Oy9mv4GyB8rsJUDluLC9QPNuVkHdd
kOzniYO3CT5tS/tTWvyTHg/IsCK879SpRzRJ2+eCadMEw0uo2hejn24djpCw8PYl4nvVp/epBzcr
JyRriZMxtxPZTm6pXrMpFmiYLH+eu+HZl5qG2PQ/Ostj6ae8Y+c8WPbynBC+RgJ0nH1eqod0mdkG
QkiaBmpf/Hr8GHMvRfD5A8bEKg6su/8/YP0fRST+jJ6B+PKPB6xL8vmz/fn1709Ygt/6l4iES6YS
IcZyLCmFhM77F/aMjdRoBtSPSVbrgnTCnzvgxZ9Mm2Wo57k6POF7f2XPEJ+QHn8gyzzTsnhuBf/U
hBX8HXpGuD5l8mwCSUjACtYT2NfHLSkj9V//k/gXM06XJe5SpDEz7u5Ke+j3Aea5VLvo4Ma629Iq
HcpaVjJyw0uT8qEuuIOuK3Ok5L0MsO/hzMvDn5l26pXCux8ceUVQTNYVZr5Bu/omdY8v53usyvRp
nv5wMf+NEkXjd86CAGOywoSS7PoRq78b2T9QAEff5jaz0L4QzN0vD0TrTnA/PdKzQJls1j+rwFCb
sckJPmhvoqgpmhCgg7m3aujiNO1DbWXUnsZFuxvJT8krT55bhfGx7K+L9kHO7MKZlNJHI+bpqb2S
gXZNck96N6n6WUfaUTljrXS0x9LUbssC16V2X5IVx92kHZlQ8Sna8Deu9mpG2rU5av/mgpEzwtCp
OhA7iWkQi9NuTyw1oP0yjMjeAB60g2W3rbzAuet7iHxBmD+lJMc3Bdt/pmzgqpOeVuBwrha/WaPG
UWTvFT/NwLuDnoHLV+Ewi5fPOMAsVdtbiF4UcaSPgymecRlgGrCNdGU8iCjZFtbg4p+j6nxBQ7QV
SE02Pv2+JFgZDQAXlL3Vw0qzgKoZ+pfiUyXuiVKku2TpTn2WY/pyML4Isv4Vyfq+f4nCbgeZ7lwN
AX4v5PaC2SnFh4ylcpN07Udr+nwnMXljKP2f4cBi1mucQ5DJX3aHpB9m3k2NsPIwe+SsKJfU/zRb
qScSQQDE2IdpDTvHVghZGkhs0le8nFVXbsqK5Uzno0ha7Era6jMTXMgNczrko/3WGe9VxIIhxKaM
gfPQOgfqSY9hnB6rmSBF6aFKizo7OEX3kyUgnqvmqrrkRGrm7EbNp+GOCJD5o+Eg/uo31mj2L00x
EVCL8WB2pD6R2dsH2cfPdd0BkIy9x2KYnwen+dS/scSduKle+6R4iEV2DIDU+qE8zG1zWhxjN6E5
+lZyLy1KDYqFroYUKR52wGskbMH7pP0wXPgEcvo19/deZX6VsGWnqP1YLJuAqZHZoHsBn8bGWdAZ
DVMhxxkI3Q5ZsbAnVEJ0dUF4KVbGt2o03vChD/F5GrfRFAffFb/mND9A2jwOef2eVeYHP07eZ7h7
YspPAuMc98a9WsjMuvw6ae91qdal6T/DGv6NHTG94OYH3tkYfHhrpAGr5CGNiytVjpu64vmZm+Yn
1tkvDFk4ZoofvvHqleVDaIxcmBHFETaMnnW1CYUgrfJPNwnN7WKqdpcFAFkdq7oU/Zc9tcEW3IK1
4npFUoezcdWOOL5a00BdbxV53oz0RZ//aIrk24+TA0nJjV8WAWb2uD5UTIisqV7kPEAunfgPK381
c9mcV0PO65BlZEiKHlf20no7nxZw8zu3uPe5/iQ3topvkrUvSehw68IP3Syj2++GPtqibOplC23Y
EW+2ybJ/FEieDrNxSF9RCr8HphaQjJEmesu7jR2tFpHAwVcsQJeKNCCFzQ+peA46zD8m+vJZRLLY
hc1sE/giJxuwaVz87pSIxgTC5/PF67bY2Gb7MsjhuaEkDGstXmX21iwtQ2NGIWL3reHaOEzvlkGV
G9ja8YSMa/Jxl+QSPG4ukFo/UIzKlWhfawd4YlkcsQ2Np1re422yVkFRMwjPHGdu8ZEm8qth936P
7MMlxnPfYwM4tOmN+EIz2mQa/WGrKcEjImNvRs+B6hdSpjKw+dn6HaiQzm6fvHhqYOKMD1naX7zI
wsE+nxW0ylVFi9Sxip14j2NoC6eLL1Bfs+qT8ylrhnJXtN5rXHR35sKi3pLZ+xLbv/jOxbqZrKeo
BAYR2sNtJnR4ILn6K29ZroZA6EvvzR7iVRi2j/nUX0xjHg/5NN8IllwMMe+9tseH27fnzMU8Ecbe
sUTKXvdBPW0jZb+adMkxvbHkNPKa3STjBDRNDhAunZac5jUDNiap2LqLxSzWSS8g4ErMGEIhZwk+
2YkBLywh4LGq2phFM4QWF6mpKq2z24r1XIuNX2DyKH1RrHt7IJ9iTFcJyH3FxjtH6WRTUjQEK0z7
FZ1iJ2vE+npJsceHEJTnOLrjD8A8Vncc3OlDNy/f1QwjyNamc2HL19nkJW97G4hG45RcHvOvOetP
2O5Chub+Fw4UbIxjYZDEyl5Mtsdsrp5wdeCxcX4WTlCdpJW8EsYvhkNGJno90sPsEDLfjPUjKsoO
CMjGaMJ7u4NS16Rk3kCxvQ2VpABeKFRUoApD8N0N43Eseb8mlf/lzkWwTuLljcyW3LAYmVZ17Hvr
3kG9WmwTQ0VDFAar0ioLYfSmLR/6BRME9xhwPt70M/SBblvDH/hifkQPhm3fhfl8afv8AM/qsRQ8
VZrnRLJYLq3+Npvjq9NjKyLCx4J+LYmXS6t+MjvrKT7jU2Rv1j4Nrn1nkyTzKPxsg+4FI0Blxozw
CxJug3iyZRUf+lMGCyQ98/zY6njWhu5EN+3hnDmoZ0Oq8xxe8haG9UG8V6lmORigMye3uvtN54pH
1svOLQmLz7ageQjvOkulOzMWd0n8buTGS8UPhdWn2iX+gF7m/kiXBFNDdWhDwlEik5/sK9mQiv1k
kolrZ6a4oAXyYnEIECjgLlS070qEf8jEPER9+hCW0Eq8QXFyBssThWbOKmx5dHlN/quF6zo303kh
N5kM6XPtmW+x4x6zFHVyCiik5QSso//J3pksR26kd/xVFHNHB5DYDzOH2qtYxX3tC4JbY993PIGf
wTcfffBTKPxe/iW7KbFbUntkTtgdtnWY0IgkgMpK5Lf9l4QIfS3MdgODDHnTZ79tLvrAuU1HM1k0
jrkilXqyYt6WtrqqS5oljnkwdDzDAuehkP2o1KMSw0fSra4N4MsWtXxbTSe50dBJ7J4mJ7yzRXsi
Rhi3nDWjVW979H9S9eGqlQ2VyFkHuXsQPhW1aGoSLBDpL4om46KNvR0CvWgsNKjTjg38/QbRDQl2
ALEQYk0fwsXUugc3bBBuYtNlNSdVXKGqk7qwEezR2IWDd1ab2lpTGyhmXktthoBi2zXToeuZgpnx
aYo1n6ZlS2QewtUA/6OHprXOfZDNQoeqEUiaSAdfxIQ3oksCieEj9JRLUknuGiDJg+rMjNWrTBJP
tA7FwW6C3NDDSoFKf2VJmoorCSu+pK78I/GS/wcmZ9p32e8//3Pd/GFdx19+qeuMD6T5AnClhn2S
rVtvUZeuocM2N/ixBf6b4u1NXWc6ZD+GQ9klTa5/mZxR16kO1Zxtc70X4OWfqescQ1Lb82T082z7
9Ne/yHEelSXlo2PzgJSdsOzf1nUec4nEz3JAA1Z2BzlLQ2QvKxejpfGfUAMjWPD2V5EUMUZkm3yT
PjTcHXs3aZRB9G/Bnqg9MAVZ7Lg6di9xc5XWzbkh+SMjRJJ2DJ88iCWxXzgrfNGKDcuyFVUAN9U1
o/0gEJEyjd7eVuSDkIfHkwaAlxiS9CKNpgevvKokrwXTz1Vl38u8ZuuZ8QoXWv0wZvjFMUfaunpZ
bhLLCVZgIJHrhj+saqGzcSDTtJJV00l+zdSb+1Rxt43NuVS30FAjwHDzUW/MOYpu3i70OnCOfk+n
G+DropNMHk1yeiLtdpAcHw5qseoTwFShwow9EK152asnEeKNVdRW26aoUIOq7OvOxPMGU41h70Ap
KiW3KMHKcobWW3HU9TAJQslBQh77wpGsJFXyk2CtMTq0yZFAGNrCXicd3LMOWw/yLfhNilvdJDzO
vJTcJ9CuYtc5xg4mNS63kiBVS67UKFlToeRPtS76IF4w7rsRSSkEF/OiQKRMqx79fuZIDpYv2Vi6
TyXY4e8BTcuCrqUATT/NOJ0r36r4yHq/m5QU1ArjG0/yvXLJ/EKpP96mYwusEtUCMFMwxCrJFRvz
9gZHwWGNt8MxuqMp+tRQIvwRCESlnLoAXJYu5LNUstAKSUeLjfQkjGFp2YOGqO1gHtj8O0ey2HzX
pfhgEDkpCLz7ivfUNu4pJRWCVZ5kwZXiJJK8uEIy5NoXrpxkzfldc4MIIDw6mdzYL9w6ybJrBXqo
VtCeGJKBB4ccSL88ozNzbcWnvTy56UZMh4DDvJanupDne8NBH3HgOxz8FFg062QsyGVU6AkPnowT
AwED1iLGpjKCEEqY9UjeGdElknHGkRHHE8qOZoEDLcPJeb90QhOw5wRNRPcwNjRpCV4PmfowEMwm
glpEcEtzVGim/sSJ4jud4IcQ6K4jGI4TU6sRbUvzOiNUgrC+LGXsrAmivcSBElSjGEKaaK5CXOps
o38KJNJ48pKF0Xm3VDoXZus8kx8Am9qo0TXKUjC4gTrJWJ7IoJ4726TQb0MtuVQmezF641HmAASL
808YKjDWaiGLAA290G0KNU/wUgGpPfU7bVMnwcdMbz7aMbEXh1zGmg7d3oZZQlKIfjU56zAomIyY
1oMyMbtXSFuQXtwL0piyGu8K0hqZ9FF2KVdR8FEj7alJfzzeGt33PgWkRQPpUUyaNDH4ctXymBDL
tu7Kel48Yle58UmvphD0k4rFywwFCEousexkLmaQlJUkZ67M0ix1XsisjS2G8mWX4gOCxGjSXymF
eMhR27U1drPSXJSxttX27ISLnDSwh7kuAOD4IWqFY7Qa/ekmJYks+96gwL6sDGvZGOmZyRyhdaZ9
NZnH/nns5dd1Mt4xxUaGVX02HSWC/OzhXpNcYkzKdKFESJxJL4RwA3NRpofNXWaU7hIPeEYf0FHS
oL8AHjcCEyL5t+09nlB4LxchfabkEVWClRZU7lpYMJckpq+2/HEmkOybK4Y/wFC7HkuOmohKrgjQ
fGjbG8OqWHBR9mtDMp/bWoDUlCAtQzkwv2dEg5Z5E3kgMoOtFdpzJ/BwiPKwX+JzXQwIgS18RLWq
PNagkIT9VtTpNch0YN2uuImT5JMS6XiDttdhmt/2bYCMVcJZVJfjgbkezcByOQ5mP+s0vrEhGxFy
HZ9UDGSh5m2jsX3MMMhelE8AVKe5ZYoRgJdxrJXpUaQU+SYEi1jYzR71ABwtiQ4r7FPNeTeioxK6
BnLWeY3sLiYBVOntlt7aSeY414FE17bKbYW87jJBH3ze6+VjbSo3uum7azag7RmQJDPa9OrWgqM6
V9M2XYCUR5NhgJBmhye2ZkGnSqJdJfxF7uR0LmNlp9XjqikQq3YdmGV9B/e1TxZD16NGm9eM0ret
CuBvqEucghZloEC1GvpqqeFv1IbbwARM7buOAB1sf7JTxl36pPEVpslpQdehT4tm7tLghxVYL3Fe
h2kksaCCgtEAqzeAM4Fe/2i31m4wjW7eu06wBGALME3VjXkL4f1I60GLNSHldcr7OZrqke35WwXN
xTmYNwIQusrVwFCpFjFKfzXTYvoxc02hW2sr5kKb6CGVSXM7sHdW9LdBStMXAKRdgBhWJ6mPjKkI
mAKwBZEy03PLBhzWnnSC0Vg7OOVqAjmQOeDVY9Se0OcClstIs3CNaSNMjEGYwNAIiJcplkhLy/SN
tdLGN6bdAVsD5rEETHDaZripJNTKS1FPjLWyFpYFCL4w8YptPbFXCoTIyTAKxCZB48J75iB/qBSb
gksSwkw95C2EAD23zeIaSLQ379tsblBI8/n1aRFb8UU2OJie9AgiYvmW4F9mQLd0vDuxSuwCkTZ8
iNwGQ6qB1dfGRuwR9z2fVE3FbidzZ5nqJ7RW6SYwksPZykL9J3Iu4jIzcF0I8IXR+hVNpWjhWaUJ
zf2kqW3Aegjv5QUAwjyoAcSgcbnIEExeRBNIOmQvsHbhsVRm0LNca+BsBMyEXB9mvsGQy+qzZZED
DYZ2cJMqkGTBpqZtdd4bPY0eiJu4LNBAL8qTDFUWWWkhVVlOm6hKqffsyN9jV5EJtBrSAdOsVJNm
PJW1C2z9WBvEdVhJQGPqrUale7SSem24CvbElVw3f1F17T2aOau+W4IPXZBaYWhl5/jnRB9BYR9n
YyfIbSZUy/QhmY10d9J+lwO9YgQaLd3WuAUTdA54OVuVrXbRe5dYPcX4yD9pYmsfrEDZqhiQXfBF
b2KluM6K/mnq7KVo61UrGGKLkvMV6RVoPmqcLu3oJjDZeobDOrIz6OVVUIsHfV/r4NthcVNSo5EH
ilFZl3pVrNQ2Ps1M/aAUESbnOdzyFqsTUNIgEbJn8GTeAUhzk2HDO0g92Mq4Kt3RQtQE01hewmbe
LAeByZI2YOMjInYq00TIJToaBZ72pHA2zthsN/mULDNDYsKStkajJyI5zlCg759iD9lu9H/mmsaj
V5O6RyNpNyj6FR625apWtEPs1M+uJ1CCQeV/FYQlHPxWOfPC4BPO4usktp1dRi8e4/nLnGF1bTIE
qQW6u8W8LYYNnZZjWwVQIHpbv2QES58OILYn9mmJ6yrcknutqyz4FD6TUSM9KvCdaSeENml9xwu1
WAUjnkt8sjlQY/oMhiYWFAI+wIainLuDi5uiPgICE1rILLL2F9Ngt5DBjwi7+crGPBElCPcjCcMT
koPXoLAWmpvfmI698q2nKS6AjogMKqa3ax0Hs8e8uCITeHRzYzjqpshdurrxqOjGhaJGO4+5L3l2
dk7Pm+gVGvTqgqBBhQf8/yiZAJ7kBHiSHTBAExhf+AKSOWBKDoHXmHAFHJQVeskwyCXXwJSsA9Om
UiEoSDZCCNJvrqMTvUzQGijM6AEFBtKu+NBILgPi9eBkDZIBVZCTuJLzEEv2Qyj/J/NhRHSSG1FB
koB8KmEm8CZIL+1VpDbrxAVlLrkVhmRZKFUDQldB7rgidyd5LWcBpIwQckYKSUOF7dDpaLFrhMc1
ct3UEgjoa5LbMTUgG5Dnm6tcZwjKcxDHHn40dJYhXZmDleyV/FBLxkgiuSMRJBJVsklqSSuR/JIA
oglA6JN2cM1VBwXFlVwUaliE2Imf2BIOR7ze+1AyV+JsA0BFMlngtAyS3WJDc9Ggu/iS96JbV43l
HyI20yLAy5eTHtEP+iXYJIK6zPmjNOxpQ/q0Of9/Xv2n5tXMbv94Xn16Xz21D+EfDaz52y+NDQsI
L7NnVTVtRGuA3PwysDZxk1VxpxV4u4HLlVTP18aG+gFFRstwLBobwHXfmqWAFrYsS5JQX3sef4JP
SkvkN40NzhbVNOmumPzLt14pfuA2qtOl5DsJDd1EPzgVhYmluNrC0vW7MAU5tDatF28tZZbjlrBU
7fy4yrvjSa/PNe85yEHreN2IvDSK7ntAlGsP8Aemc/az3yCUPhWDA2MdYH+C2tG68Nt5XychFlAF
4Cy6HyZ0qGlCCDoeBmOeWD6ELXGcVWa9i3SPcYLtLPWSmVaNROem7PGf4JL9uue8hGvYHDwxwWiI
lJJkqYkxjYW0og54Y0TZnuZQQrTKU4Bi+HkplSJNieauhiWeGLW1QxKrlqi3pTaW7XZvn7me84zm
OZiowVz2IJg2dF7WcSzIl4YzxsnVOgi6tRHZcyzQ9bnt6Leulh0zG7TaeAX8pCLF6XFeH7LzLHa2
eN73iBVKnVx0hYd2uhYBDIY0NR86Xb0OKLPKXN/6FvVeJqyLxGBmSJi/k3pk6HOpJmOCaZ8KBaWY
YQkwGPEOs1oxCwJ5MOBqMt5MNm4HWb6yBmZDGMZbCCfRrGn54CskvaayWFKEWpQ8DOJLqzFnQSUu
bEW9pGVN9OvgwlOsoFqjRTs34PxDcpZkBnHDYQqvpqYlNiWZCqsENTTFirHGJsnvIrTjDaUB/1om
Z3kRDowWklvVz6JdKjCVLGPqgMqbbpIO9eKuNxeOV7NDpE2ZlWZ3zC5A+tb3aakcx6ioCtxDSVAX
pS2V/FVMD0VGUqY3myxA9r13rGHux1WDtKKDwFdZ2bTly3E+xMZ5jNz4XAHvCyPKvgkzTz9Pi/rg
Ru4nSEiQ+mumcLgdmn55AoWjm2Of0lUoVtoJ2kLGSFY2uHsrMJVl7xO5xkZfmdBNyNxdZAGha9ox
LmdsY7dnTBUg6VRlPWy2cjummb5EmCiFiwYpOzBr7EahVI1ceg+I8Fqyi+0hmk6l9fAIOQ0R2WTR
OxCq0b0Awu2XG82pFg0xZVYoyU2rBRvEXTaRamA3PNzoDte1kXuYRy1NO9fIj5qYuUyJ1bFl4p6Y
mFYD7nte9IyscsibykQBYrgQjfSqSVa2Ei2MtqHHZTo3cviCKls/rWNEl2atxdvAtMoKGLJXKuYK
llHf0BJJD5nIgSkg+mtX2R4Lu/jIVJqztIiB8k7ZRyxogj1S9td91zyjy4K7lzKdVziN9CNjtJzv
gWEXDSWQpvZ4bBnjXLG8Q2fr10bd3Jet2Md4cCLKfmhN7zrui48Bg+e21i96ahZSBbI8fOydEaEl
XoSpQGdwpKlVVua+DP1jJnn4ObYavrXolq16PXnoChUn3xKgQ3DVY06tV+hRG8Z5SpMOZcRZwKye
ySS9ogp7vo5GkFkqT20Eha82xGxCyAURGXVY1E57OmnBIfH8y8ouQlCDVHkhN5pZU/eY+eOToaJG
gWkcjoEe3LL+hFLUdXDIUGi1uOjkJ3RyGdKcK577FNfdHhjDURTaW+wIGX2K+sHUKesnNZxn6FQ7
koRbWQenxK61DCGdFcGTz0SxtM0tC7CyyR83jhiYGpbUze7aosjVCpRS42bT1d45Wfx5nSDfqXHo
TKU+K3B+scCSe/j8MR9Z+AJ/HjCANpCi2r73wPfEinrXm0h5tgwzw9Q4dyr9o8H4CY8X8wGxhAF2
hN3NAQPm8aYM0105Oo9GczJ0LbW6C+wysbqDVozb1qJyp12AQlXS3DhxjWcUUqP0+RiIhW18aSnP
XqV86rVa+t/0J52dfEr8PF120Tg3UJbZ0W9kLtoy/p4FQ3vGTFg9KvzovB4Aw0c9Jp2mpKhNk9Mv
E4eaz4JAB8Gv3QXtc56Bf8KyTwsepNs29iAPhdcU80hCTUorPmGGe5IButQsMLA4rQb1URjzbHFo
HZup8eB3praoeIIcwu0ueVHCaZujuENWPZEaL7eZb/ASqsU+yml+tWYyzJ380AvlAIx+lYqJ6g3H
QIIguXgYnWDt/MlPrY3SYi6GZSD+wmPFKKtdVU4NY1tYez1mFtwfDXV62RjmbsJqJGZthtA+rmNo
H0Fw2ZrjaYt8dGFYm6oMV3WqHlH1nTYqiGbNPiuycTtMtGHFQ2GK1ZQ8JqF1S1vpajKBikO/9WC6
uC1iiOxUraSMJ58mUBI87Ahqohqkq0ZWcAliRygnIHhzWoQ3nSYwQ6A5klvnbezftpkxMjRGpL6K
73JVMrxzOiI09o9L4zSC74CWzjJvhjVkjPuqQCDNb04aQzuVvV0RsdQFeJDRsx/SZl20/i6vsuNG
Gc7LwrsKlPbcrroTdeopf5HLr/w7BVGEZtIPedpvHR7SqeuFb92bFVJqxhkicfQWxLpTylkOHz0z
8bNq85OiiR9iazpNS+1an4JDCk9Y9wFft6gNtELcTy0ZiZ5aM7yYt9i6q97cS/xD4jd36O71tkFj
SNzm1oSYsfjYOx7esOGOmDCHJbdBdzSfa1nxrJrMiBsCSW+BDRDxSintywIvBLOSij0DZUB034zu
EXwWtGhc/NDjF9PHuDGOkPK80JGtbBhsaMhYKsCodni0AjlG4dLC0Rm1VM8iGqJ/CQoQ2+MWFbXS
aKO5I2UyTYQFWmxCwgu498DRUdNMfHQ1kUWHRS+1Nms/RBRS6m8GUonzxQMCmbF6W7e6uQBBMRcI
d5oSTI+yK02gkGG3xSdA4zNC7DOUqp8Ck7X6PMVEQ/Tts480aNmjEWoSdDt7PAPzSLMYNZ95j5D+
zKow7dZhBkutUbDYGo4fjNgnxVln2l3u0JwtE8DuqiR74GW+MqV66XQQIrv05REUly2ZgKLMB5LB
WRTiRilNUSppj5Lhk0KRjb6fg3UK6gfxphMXoC+aWSC/0B55UeyFHWm70kkDFgMnlmHAkiWQ5iwl
Li1F7jzApEC0LB2guxD6OCEWKNfT2653aW1f+3W695X81KrGjcAJJlyoeyPZWwnTZXxiyhNkphcx
k40OD5ksEKuiozVShkRTwPixTWjGbJmOUNItY8QuO/plOYpB+NOM56U0q1E3rXSuAf8IVXujS0ub
0sIHu7kTZJizVpre1DGDDxRqNyl+OA6+OAX+OBo+OQZ+Oan0Nuz9008FVjoByoAT1jrNi8dONBdY
7qDYtffNaa9O+QFljXUV57cOFj3gO7HqQfHMDy4TJ94OzhYZxlUSN5cdBj9loR0y0NxQzwMAYtIA
mQEOlkDYFLQYBGGpOmfpF4I3UWRAGKH9qMxgfIyFfN24B6si47EE5IgtGltFNR4KF6C5hzVRbY9X
DlZFMfA6xL5p3NNckV5GWhefq8Z4A4QPtRr3qEOOmZbkQ5cgqeE5p+4g7nt0TJHAnCXjKs5uoc6v
EgyUtNRaT/gOxng7p/2NFvtkOgPeyQ4Y0SB9tDFi8jFkMno4aQ0WTTFWTWptPoIrAbaJiRNAD9y8
+jsUgqG5c/QOKELOsDCJ+BrwgFK7VSaehYoiiAmEX+nlYg6o/6uactRVwyYTLh31wV8yT8gWvhdF
jG0TdADEtBYoAix704uWag7kRsXde8GHoZDHuMoy+2GtynQrwdRqkO5WYVLuKwaUvvS9yoV76kkn
rFZ6YnEyoZEq6mJZI8ljYJyFPUa9QQ/tLJWeWsYQkqngspUO+G3Zdn/uRbUD1xP6XCNduXTpz1XS
gTlTUPxVXGoRLLw66eWlS1evIKNlWjkWBAccv7xjzNrBOS8wK1F6+0bpqyMUsuliSLcw+qz6YpQO
YipWYp30FPMwF4uCsb/p3OuxYbX/l/UjJCHaf84X9839MmvCZjxrn6vx/Lluk6Z+LdLlT09zsobL
/L/2S9+/0E9/qsMBev2rDsfLg7089feuk9zz4dqn57/+RVKXaVzQ1CClla0K0PhID/lffqzpH4Qg
YjlA4oDWGxI1wf3erNMfrcT3P+TnJf3+73zvA3xeIwns+EJNEDz3exeCcAsUxcT8U3ok8EnfLoT9
wQXAQodFV0G3OObnhf/vX4jHvKU9wZ70wzyjRfWyTV8QLt+SM/5gK3xzga+2gg2jG4CM/tmjgo/4
dgVodukaJyLYGQMMswTY/FhbASMPC8G3d24EiTuCdw9Ujy3PagjafW+XwfhgWFAhUNF3aPnZAJZ+
tFUwka3//J7+epz9wWa4f0ohViD0VIWPDZ/z7bmgIpFHcLAs9bPo3beroAvDNTXtCxvnx1oE2MTA
ZhBbePehoMIq0kwkH9D1Qfvv671gfYDKhK+LjbQDCFvxud/8338ofPM1/noovBK3/gHbwYZ7JeQ/
LtY27jdhAm0Mlz44WauwkF3U/qdOx/90If4BpwNu6ZDQoKgBTtRtTt23p4PJrMACZyHYLwQTqd/x
g70ZFtBHTnFONR7sXQcEXD0ZEA3TZJ7xbeJgfrBslEhMginbxTQ/x+cf8NVgZvOuhSBemOBH8KBA
VslRX+yb3u4I/YODsKgpwMQAfX1BuP5YO+L3/a/+bMCQYZODkHBgQZ40XSmc83YZjA8mARV4MNhb
R2jiR00kJVH1vfsBVVed15+4oUuRnm8XgskfOaTUp8XPRE4Tf6z98Boz3hs82REArWG8OSCiEUbS
v4kZ4gNvBYkkMcO0SSZ+1JghvpWV+rOvBjWWEKgQEy/QHuaYIAi9fTXsD7aMJpAYcUJkPX7YmPH5
wd4VM6gsqK5UmzoLjvdv0imWB28oxq2M08li//5X4+8ILL8U8PMgTJ6WsnAKn+vfq/D/6Bde4+Vv
f/51HfbV7yHs/fz51p/TMvn///ZVnvJSTr/54Wt5/XKbL3/+5fP99s5f3ev1Q73+x034DKH4MRhf
fjB+ecrj+5TKf84dq/vkp1kePKfh/dtS8peI8OtD/fUvXz3ymzPye/c4re799vmbS3+u0d576Yu8
bYLff/gv9c8/5g6HvLrvvl6eX4uL997iNJme//2f3q7P6+HLm/Hei3/WSx9/ur6vxtervemYaJzv
772FZAb9/G8/ZfdPP+3vH57T1yu+vQ351Xtv80VZ4vVCb69OtH7v1TfV/dPz409H1c//gr78z//6
esW3t+Ekeu9tXuFGX70Or183J+t7r3891hiUhtlXb/Lr9Uky3nv9E1rxefv4eqG3q0Mu996rf2QM
+3qVN5eWsfe9l/7yBisXYfJcf/Mmfy6GZPPw+3f5veP3lzbobw/l1/bm7/3Z1wFH/sZj8nxf/e0/
AAAA//8=</cx:binary>
              </cx:geoCache>
            </cx:geography>
          </cx:layoutPr>
          <cx:valueColors>
            <cx:maxColor>
              <a:srgbClr val="0070C0"/>
            </cx:maxColor>
          </cx:valueColors>
        </cx:series>
      </cx:plotAreaRegion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900">
              <a:solidFill>
                <a:schemeClr val="tx1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cs-CZ" sz="900" b="0" i="0" u="none" strike="noStrik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91441" y="158116"/>
          <a:ext cx="3164204" cy="920114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507819</xdr:colOff>
      <xdr:row>1</xdr:row>
      <xdr:rowOff>201930</xdr:rowOff>
    </xdr:from>
    <xdr:to>
      <xdr:col>18</xdr:col>
      <xdr:colOff>145143</xdr:colOff>
      <xdr:row>31</xdr:row>
      <xdr:rowOff>53340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GrpSpPr/>
      </xdr:nvGrpSpPr>
      <xdr:grpSpPr>
        <a:xfrm>
          <a:off x="5298894" y="344805"/>
          <a:ext cx="8495574" cy="4423410"/>
          <a:chOff x="5262699" y="772160"/>
          <a:chExt cx="8758464" cy="4279901"/>
        </a:xfrm>
      </xdr:grpSpPr>
      <mc:AlternateContent xmlns:mc="http://schemas.openxmlformats.org/markup-compatibility/2006">
        <mc:Choice xmlns:cx4="http://schemas.microsoft.com/office/drawing/2016/5/10/chartex" xmlns="" Requires="cx4">
          <xdr:graphicFrame macro="">
            <xdr:nvGraphicFramePr>
              <xdr:cNvPr id="21" name="Graf 20">
                <a:extLst>
                  <a:ext uri="{FF2B5EF4-FFF2-40B4-BE49-F238E27FC236}">
                    <a16:creationId xmlns:a16="http://schemas.microsoft.com/office/drawing/2014/main" id="{D0F7BE33-C795-A691-9B39-B2E69C3617D6}"/>
                  </a:ext>
                </a:extLst>
              </xdr:cNvPr>
              <xdr:cNvGraphicFramePr/>
            </xdr:nvGraphicFramePr>
            <xdr:xfrm>
              <a:off x="5262699" y="772160"/>
              <a:ext cx="8758464" cy="4279901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2" name="">
                <a:extLst>
                  <a:ext uri="{FF2B5EF4-FFF2-40B4-BE49-F238E27FC236}">
                    <a16:creationId xmlns:a16="http://schemas.microsoft.com/office/drawing/2014/main" id="{00000000-0008-0000-0F00-000002000000}"/>
                  </a:ext>
                </a:extLst>
              </xdr:cNvPr>
              <xdr:cNvSpPr>
                <a:spLocks noTextEdit="1"/>
              </xdr:cNvSpPr>
            </xdr:nvSpPr>
            <xdr:spPr>
              <a:xfrm>
                <a:off x="5262699" y="772160"/>
                <a:ext cx="8758464" cy="4279901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cs-CZ" sz="1100"/>
                  <a:t>Tento graf není ve vaší verzi aplikace Excel dostupný.
Pokud upravíte tento obrazec nebo tento sešit uložíte v jiném formátu souboru, pak se graf trvale poruší.</a:t>
                </a:r>
              </a:p>
            </xdr:txBody>
          </xdr:sp>
        </mc:Fallback>
      </mc:AlternateContent>
      <xdr:sp macro="" textlink="">
        <xdr:nvSpPr>
          <xdr:cNvPr id="22" name="TextovéPole 21">
            <a:extLst>
              <a:ext uri="{FF2B5EF4-FFF2-40B4-BE49-F238E27FC236}">
                <a16:creationId xmlns:a16="http://schemas.microsoft.com/office/drawing/2014/main" id="{00000000-0008-0000-0F00-000016000000}"/>
              </a:ext>
            </a:extLst>
          </xdr:cNvPr>
          <xdr:cNvSpPr txBox="1"/>
        </xdr:nvSpPr>
        <xdr:spPr>
          <a:xfrm>
            <a:off x="7100048" y="2695054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36</a:t>
            </a:r>
          </a:p>
        </xdr:txBody>
      </xdr:sp>
      <xdr:sp macro="" textlink="">
        <xdr:nvSpPr>
          <xdr:cNvPr id="23" name="TextovéPole 22">
            <a:extLst>
              <a:ext uri="{FF2B5EF4-FFF2-40B4-BE49-F238E27FC236}">
                <a16:creationId xmlns:a16="http://schemas.microsoft.com/office/drawing/2014/main" id="{00000000-0008-0000-0F00-000017000000}"/>
              </a:ext>
            </a:extLst>
          </xdr:cNvPr>
          <xdr:cNvSpPr txBox="1"/>
        </xdr:nvSpPr>
        <xdr:spPr>
          <a:xfrm>
            <a:off x="6724818" y="198393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9</a:t>
            </a:r>
          </a:p>
        </xdr:txBody>
      </xdr:sp>
      <xdr:sp macro="" textlink="">
        <xdr:nvSpPr>
          <xdr:cNvPr id="24" name="TextovéPole 23">
            <a:extLst>
              <a:ext uri="{FF2B5EF4-FFF2-40B4-BE49-F238E27FC236}">
                <a16:creationId xmlns:a16="http://schemas.microsoft.com/office/drawing/2014/main" id="{00000000-0008-0000-0F00-000018000000}"/>
              </a:ext>
            </a:extLst>
          </xdr:cNvPr>
          <xdr:cNvSpPr txBox="1"/>
        </xdr:nvSpPr>
        <xdr:spPr>
          <a:xfrm>
            <a:off x="7739442" y="147364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19</a:t>
            </a:r>
          </a:p>
        </xdr:txBody>
      </xdr:sp>
      <xdr:sp macro="" textlink="">
        <xdr:nvSpPr>
          <xdr:cNvPr id="25" name="TextovéPole 24">
            <a:extLst>
              <a:ext uri="{FF2B5EF4-FFF2-40B4-BE49-F238E27FC236}">
                <a16:creationId xmlns:a16="http://schemas.microsoft.com/office/drawing/2014/main" id="{00000000-0008-0000-0F00-000019000000}"/>
              </a:ext>
            </a:extLst>
          </xdr:cNvPr>
          <xdr:cNvSpPr txBox="1"/>
        </xdr:nvSpPr>
        <xdr:spPr>
          <a:xfrm>
            <a:off x="8820224" y="1226766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6</a:t>
            </a:r>
          </a:p>
        </xdr:txBody>
      </xdr:sp>
      <xdr:sp macro="" textlink="">
        <xdr:nvSpPr>
          <xdr:cNvPr id="26" name="TextovéPole 25">
            <a:extLst>
              <a:ext uri="{FF2B5EF4-FFF2-40B4-BE49-F238E27FC236}">
                <a16:creationId xmlns:a16="http://schemas.microsoft.com/office/drawing/2014/main" id="{00000000-0008-0000-0F00-00001A000000}"/>
              </a:ext>
            </a:extLst>
          </xdr:cNvPr>
          <xdr:cNvSpPr txBox="1"/>
        </xdr:nvSpPr>
        <xdr:spPr>
          <a:xfrm>
            <a:off x="8181324" y="257044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147</a:t>
            </a:r>
          </a:p>
        </xdr:txBody>
      </xdr:sp>
      <xdr:sp macro="" textlink="">
        <xdr:nvSpPr>
          <xdr:cNvPr id="27" name="TextovéPole 26">
            <a:extLst>
              <a:ext uri="{FF2B5EF4-FFF2-40B4-BE49-F238E27FC236}">
                <a16:creationId xmlns:a16="http://schemas.microsoft.com/office/drawing/2014/main" id="{00000000-0008-0000-0F00-00001B000000}"/>
              </a:ext>
            </a:extLst>
          </xdr:cNvPr>
          <xdr:cNvSpPr txBox="1"/>
        </xdr:nvSpPr>
        <xdr:spPr>
          <a:xfrm>
            <a:off x="8457016" y="2159221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0</a:t>
            </a:r>
          </a:p>
        </xdr:txBody>
      </xdr:sp>
      <xdr:sp macro="" textlink="">
        <xdr:nvSpPr>
          <xdr:cNvPr id="28" name="TextovéPole 27">
            <a:extLst>
              <a:ext uri="{FF2B5EF4-FFF2-40B4-BE49-F238E27FC236}">
                <a16:creationId xmlns:a16="http://schemas.microsoft.com/office/drawing/2014/main" id="{00000000-0008-0000-0F00-00001C000000}"/>
              </a:ext>
            </a:extLst>
          </xdr:cNvPr>
          <xdr:cNvSpPr txBox="1"/>
        </xdr:nvSpPr>
        <xdr:spPr>
          <a:xfrm>
            <a:off x="9830864" y="173990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31</a:t>
            </a:r>
          </a:p>
        </xdr:txBody>
      </xdr:sp>
      <xdr:sp macro="" textlink="">
        <xdr:nvSpPr>
          <xdr:cNvPr id="29" name="TextovéPole 28">
            <a:extLst>
              <a:ext uri="{FF2B5EF4-FFF2-40B4-BE49-F238E27FC236}">
                <a16:creationId xmlns:a16="http://schemas.microsoft.com/office/drawing/2014/main" id="{00000000-0008-0000-0F00-00001D000000}"/>
              </a:ext>
            </a:extLst>
          </xdr:cNvPr>
          <xdr:cNvSpPr txBox="1"/>
        </xdr:nvSpPr>
        <xdr:spPr>
          <a:xfrm>
            <a:off x="10307023" y="245583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48</a:t>
            </a:r>
          </a:p>
        </xdr:txBody>
      </xdr:sp>
      <xdr:sp macro="" textlink="">
        <xdr:nvSpPr>
          <xdr:cNvPr id="30" name="TextovéPole 29">
            <a:extLst>
              <a:ext uri="{FF2B5EF4-FFF2-40B4-BE49-F238E27FC236}">
                <a16:creationId xmlns:a16="http://schemas.microsoft.com/office/drawing/2014/main" id="{00000000-0008-0000-0F00-00001E000000}"/>
              </a:ext>
            </a:extLst>
          </xdr:cNvPr>
          <xdr:cNvSpPr txBox="1"/>
        </xdr:nvSpPr>
        <xdr:spPr>
          <a:xfrm>
            <a:off x="8108910" y="3522917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26</a:t>
            </a:r>
          </a:p>
        </xdr:txBody>
      </xdr:sp>
      <xdr:sp macro="" textlink="">
        <xdr:nvSpPr>
          <xdr:cNvPr id="31" name="TextovéPole 30">
            <a:extLst>
              <a:ext uri="{FF2B5EF4-FFF2-40B4-BE49-F238E27FC236}">
                <a16:creationId xmlns:a16="http://schemas.microsoft.com/office/drawing/2014/main" id="{00000000-0008-0000-0F00-00001F000000}"/>
              </a:ext>
            </a:extLst>
          </xdr:cNvPr>
          <xdr:cNvSpPr txBox="1"/>
        </xdr:nvSpPr>
        <xdr:spPr>
          <a:xfrm>
            <a:off x="9655621" y="3080872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57</a:t>
            </a:r>
          </a:p>
        </xdr:txBody>
      </xdr:sp>
      <xdr:sp macro="" textlink="">
        <xdr:nvSpPr>
          <xdr:cNvPr id="32" name="TextovéPole 31">
            <a:extLst>
              <a:ext uri="{FF2B5EF4-FFF2-40B4-BE49-F238E27FC236}">
                <a16:creationId xmlns:a16="http://schemas.microsoft.com/office/drawing/2014/main" id="{00000000-0008-0000-0F00-000020000000}"/>
              </a:ext>
            </a:extLst>
          </xdr:cNvPr>
          <xdr:cNvSpPr txBox="1"/>
        </xdr:nvSpPr>
        <xdr:spPr>
          <a:xfrm>
            <a:off x="10642964" y="3528602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87</a:t>
            </a:r>
          </a:p>
        </xdr:txBody>
      </xdr:sp>
      <xdr:sp macro="" textlink="">
        <xdr:nvSpPr>
          <xdr:cNvPr id="33" name="TextovéPole 32">
            <a:extLst>
              <a:ext uri="{FF2B5EF4-FFF2-40B4-BE49-F238E27FC236}">
                <a16:creationId xmlns:a16="http://schemas.microsoft.com/office/drawing/2014/main" id="{00000000-0008-0000-0F00-000021000000}"/>
              </a:ext>
            </a:extLst>
          </xdr:cNvPr>
          <xdr:cNvSpPr txBox="1"/>
        </xdr:nvSpPr>
        <xdr:spPr>
          <a:xfrm>
            <a:off x="11193598" y="280706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65</a:t>
            </a:r>
          </a:p>
        </xdr:txBody>
      </xdr:sp>
      <xdr:sp macro="" textlink="">
        <xdr:nvSpPr>
          <xdr:cNvPr id="34" name="TextovéPole 33">
            <a:extLst>
              <a:ext uri="{FF2B5EF4-FFF2-40B4-BE49-F238E27FC236}">
                <a16:creationId xmlns:a16="http://schemas.microsoft.com/office/drawing/2014/main" id="{00000000-0008-0000-0F00-000022000000}"/>
              </a:ext>
            </a:extLst>
          </xdr:cNvPr>
          <xdr:cNvSpPr txBox="1"/>
        </xdr:nvSpPr>
        <xdr:spPr>
          <a:xfrm>
            <a:off x="11711939" y="332049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21</a:t>
            </a:r>
          </a:p>
        </xdr:txBody>
      </xdr:sp>
      <xdr:sp macro="" textlink="">
        <xdr:nvSpPr>
          <xdr:cNvPr id="35" name="TextovéPole 34">
            <a:extLst>
              <a:ext uri="{FF2B5EF4-FFF2-40B4-BE49-F238E27FC236}">
                <a16:creationId xmlns:a16="http://schemas.microsoft.com/office/drawing/2014/main" id="{00000000-0008-0000-0F00-000023000000}"/>
              </a:ext>
            </a:extLst>
          </xdr:cNvPr>
          <xdr:cNvSpPr txBox="1"/>
        </xdr:nvSpPr>
        <xdr:spPr>
          <a:xfrm>
            <a:off x="12102246" y="2538925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500" b="1">
                <a:latin typeface="Arial" panose="020B0604020202020204" pitchFamily="34" charset="0"/>
                <a:cs typeface="Arial" panose="020B0604020202020204" pitchFamily="34" charset="0"/>
              </a:rPr>
              <a:t>33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2</xdr:row>
      <xdr:rowOff>102870</xdr:rowOff>
    </xdr:from>
    <xdr:to>
      <xdr:col>12</xdr:col>
      <xdr:colOff>396240</xdr:colOff>
      <xdr:row>29</xdr:row>
      <xdr:rowOff>30480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6</xdr:row>
      <xdr:rowOff>119062</xdr:rowOff>
    </xdr:from>
    <xdr:to>
      <xdr:col>9</xdr:col>
      <xdr:colOff>466725</xdr:colOff>
      <xdr:row>28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5</xdr:row>
      <xdr:rowOff>67627</xdr:rowOff>
    </xdr:from>
    <xdr:to>
      <xdr:col>11</xdr:col>
      <xdr:colOff>83820</xdr:colOff>
      <xdr:row>27</xdr:row>
      <xdr:rowOff>43815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6</xdr:row>
      <xdr:rowOff>99060</xdr:rowOff>
    </xdr:from>
    <xdr:to>
      <xdr:col>9</xdr:col>
      <xdr:colOff>520065</xdr:colOff>
      <xdr:row>25</xdr:row>
      <xdr:rowOff>89535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</xdr:colOff>
      <xdr:row>5</xdr:row>
      <xdr:rowOff>27622</xdr:rowOff>
    </xdr:from>
    <xdr:to>
      <xdr:col>10</xdr:col>
      <xdr:colOff>510540</xdr:colOff>
      <xdr:row>24</xdr:row>
      <xdr:rowOff>28575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379096</xdr:colOff>
      <xdr:row>9</xdr:row>
      <xdr:rowOff>140016</xdr:rowOff>
    </xdr:from>
    <xdr:to>
      <xdr:col>6</xdr:col>
      <xdr:colOff>419100</xdr:colOff>
      <xdr:row>32</xdr:row>
      <xdr:rowOff>38100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6</xdr:row>
      <xdr:rowOff>45720</xdr:rowOff>
    </xdr:from>
    <xdr:to>
      <xdr:col>10</xdr:col>
      <xdr:colOff>304800</xdr:colOff>
      <xdr:row>21</xdr:row>
      <xdr:rowOff>106680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</xdr:row>
      <xdr:rowOff>120015</xdr:rowOff>
    </xdr:from>
    <xdr:to>
      <xdr:col>8</xdr:col>
      <xdr:colOff>405765</xdr:colOff>
      <xdr:row>28</xdr:row>
      <xdr:rowOff>1905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51903</xdr:colOff>
      <xdr:row>8</xdr:row>
      <xdr:rowOff>102437</xdr:rowOff>
    </xdr:from>
    <xdr:to>
      <xdr:col>10</xdr:col>
      <xdr:colOff>345201</xdr:colOff>
      <xdr:row>30</xdr:row>
      <xdr:rowOff>37667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8</xdr:row>
      <xdr:rowOff>68580</xdr:rowOff>
    </xdr:from>
    <xdr:to>
      <xdr:col>17</xdr:col>
      <xdr:colOff>108283</xdr:colOff>
      <xdr:row>32</xdr:row>
      <xdr:rowOff>105460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1371600"/>
          <a:ext cx="9694243" cy="35116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71120</xdr:colOff>
      <xdr:row>7</xdr:row>
      <xdr:rowOff>47896</xdr:rowOff>
    </xdr:from>
    <xdr:to>
      <xdr:col>11</xdr:col>
      <xdr:colOff>87606</xdr:colOff>
      <xdr:row>30</xdr:row>
      <xdr:rowOff>50799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" y="1043576"/>
          <a:ext cx="7037046" cy="327442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330643</xdr:colOff>
      <xdr:row>1</xdr:row>
      <xdr:rowOff>528513</xdr:rowOff>
    </xdr:from>
    <xdr:to>
      <xdr:col>16</xdr:col>
      <xdr:colOff>320800</xdr:colOff>
      <xdr:row>23</xdr:row>
      <xdr:rowOff>57150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202881</xdr:colOff>
      <xdr:row>1</xdr:row>
      <xdr:rowOff>100965</xdr:rowOff>
    </xdr:from>
    <xdr:to>
      <xdr:col>14</xdr:col>
      <xdr:colOff>112395</xdr:colOff>
      <xdr:row>20</xdr:row>
      <xdr:rowOff>123825</xdr:rowOff>
    </xdr:to>
    <xdr:graphicFrame macro="">
      <xdr:nvGraphicFramePr>
        <xdr:cNvPr id="13" name="Graf 1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0.04896</cdr:x>
      <cdr:y>0.02941</cdr:y>
    </cdr:from>
    <cdr:to>
      <cdr:x>0.14871</cdr:x>
      <cdr:y>0.08597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94ADFA6F-8DEE-027E-EC83-5BD87A227260}"/>
            </a:ext>
          </a:extLst>
        </cdr:cNvPr>
        <cdr:cNvSpPr txBox="1"/>
      </cdr:nvSpPr>
      <cdr:spPr>
        <a:xfrm xmlns:a="http://schemas.openxmlformats.org/drawingml/2006/main">
          <a:off x="355284" y="123824"/>
          <a:ext cx="7239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4 178</a:t>
          </a:r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4 233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PLN&#282;N&#205;%20PRAVIDEL/2023/graf-tab_mala_zprava/Graf%207%20(CZ+EN).xlsx" TargetMode="External"/><Relationship Id="rId1" Type="http://schemas.openxmlformats.org/officeDocument/2006/relationships/externalLinkPath" Target="/sites/analytici/Sdilene%20dokumenty/ZPR&#193;VA%20O%20PLN&#282;N&#205;%20PRAVIDEL/2023/graf-tab_mala_zprava/Graf%207%20(CZ+EN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PLN&#282;N&#205;%20PRAVIDEL/2023/graf-tab_mala_zprava/Obce_2022_Box%20(CZ+EN).xlsx" TargetMode="External"/><Relationship Id="rId1" Type="http://schemas.openxmlformats.org/officeDocument/2006/relationships/externalLinkPath" Target="/sites/analytici/Sdilene%20dokumenty/ZPR&#193;VA%20O%20PLN&#282;N&#205;%20PRAVIDEL/2023/graf-tab_mala_zprava/Obce_2022_Box%20(CZ+E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 7 (CZ)"/>
      <sheetName val="Graf 7 (EN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_1"/>
      <sheetName val="Data_2"/>
      <sheetName val="Data_3"/>
      <sheetName val="Data_4"/>
      <sheetName val="Data_5"/>
      <sheetName val="Data_6"/>
      <sheetName val="Data_7"/>
      <sheetName val="Data_8"/>
      <sheetName val="Data"/>
      <sheetName val="Graf_B2.1 (CZ)"/>
      <sheetName val="Tabulka_B2.1 (CZ)"/>
      <sheetName val="Graf_B2.2 (CZ)"/>
      <sheetName val="Graf_B2.3 (CZ)"/>
      <sheetName val="Graf_B2.4 (CZ)"/>
      <sheetName val="Graf_B2.5 (CZ)"/>
      <sheetName val="Graf_B2.1 (EN)"/>
      <sheetName val="Tabulka_B2.1 (EN)"/>
      <sheetName val="Graf_B2.2 (EN)"/>
      <sheetName val="Graf_B2.3 (EN)"/>
      <sheetName val="Graf_B2.4 (EN)"/>
      <sheetName val="Graf_B2.5 (EN)"/>
      <sheetName val="Nepoužito_Tabulka_1"/>
      <sheetName val="Nepoužito_Graf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G6">
            <v>97966471839.339767</v>
          </cell>
          <cell r="H6">
            <v>107361464893.04933</v>
          </cell>
          <cell r="I6">
            <v>114583266542.57033</v>
          </cell>
          <cell r="J6">
            <v>156411418356.55978</v>
          </cell>
          <cell r="K6">
            <v>179594142473.54041</v>
          </cell>
          <cell r="L6">
            <v>186756865616.95084</v>
          </cell>
          <cell r="M6">
            <v>214692694667.42957</v>
          </cell>
          <cell r="N6">
            <v>233936399315.50031</v>
          </cell>
          <cell r="O6">
            <v>266483454763.00882</v>
          </cell>
          <cell r="P6">
            <v>294160322836.24078</v>
          </cell>
        </row>
        <row r="7">
          <cell r="G7">
            <v>14841219329.649998</v>
          </cell>
          <cell r="H7">
            <v>17618860747.100002</v>
          </cell>
          <cell r="I7">
            <v>16700151361.65</v>
          </cell>
          <cell r="J7">
            <v>24533284648.480003</v>
          </cell>
          <cell r="K7">
            <v>31035884261.149998</v>
          </cell>
          <cell r="L7">
            <v>30650180474.649998</v>
          </cell>
          <cell r="M7">
            <v>35739668081.779999</v>
          </cell>
          <cell r="N7">
            <v>32830527186.089996</v>
          </cell>
          <cell r="O7">
            <v>42240543810.5</v>
          </cell>
          <cell r="P7">
            <v>48281240230.739998</v>
          </cell>
        </row>
        <row r="22">
          <cell r="G22">
            <v>27475500029.59</v>
          </cell>
          <cell r="H22">
            <v>30575536739.549999</v>
          </cell>
          <cell r="I22">
            <v>29183025612.48</v>
          </cell>
          <cell r="J22">
            <v>48721234231.68</v>
          </cell>
          <cell r="K22">
            <v>59095615761.220001</v>
          </cell>
          <cell r="L22">
            <v>64702366654.269997</v>
          </cell>
          <cell r="M22">
            <v>80207784176.899994</v>
          </cell>
          <cell r="N22">
            <v>87146171628.240005</v>
          </cell>
          <cell r="O22">
            <v>97906865302.229996</v>
          </cell>
          <cell r="P22">
            <v>113778674917.28</v>
          </cell>
        </row>
      </sheetData>
      <sheetData sheetId="9"/>
      <sheetData sheetId="10"/>
      <sheetData sheetId="11"/>
      <sheetData sheetId="12">
        <row r="1">
          <cell r="A1"/>
        </row>
      </sheetData>
      <sheetData sheetId="13"/>
      <sheetData sheetId="14">
        <row r="1">
          <cell r="C1">
            <v>2013</v>
          </cell>
          <cell r="D1">
            <v>2014</v>
          </cell>
          <cell r="E1">
            <v>2015</v>
          </cell>
          <cell r="F1">
            <v>2016</v>
          </cell>
          <cell r="G1">
            <v>2017</v>
          </cell>
          <cell r="H1">
            <v>2018</v>
          </cell>
          <cell r="I1">
            <v>2019</v>
          </cell>
          <cell r="J1">
            <v>2020</v>
          </cell>
          <cell r="K1">
            <v>2021</v>
          </cell>
          <cell r="L1">
            <v>2022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</sheetPr>
  <dimension ref="A4:Q43"/>
  <sheetViews>
    <sheetView showGridLines="0" tabSelected="1" zoomScaleNormal="100" workbookViewId="0">
      <selection activeCell="J8" sqref="J8"/>
    </sheetView>
  </sheetViews>
  <sheetFormatPr defaultColWidth="8.85546875" defaultRowHeight="13.15"/>
  <cols>
    <col min="1" max="1" width="2.7109375" style="2" customWidth="1"/>
    <col min="2" max="2" width="3.7109375" style="2" customWidth="1"/>
    <col min="3" max="3" width="5.7109375" style="2" customWidth="1"/>
    <col min="4" max="8" width="8.85546875" style="3"/>
    <col min="9" max="9" width="15.7109375" style="3" customWidth="1"/>
    <col min="10" max="10" width="8.85546875" style="3"/>
    <col min="11" max="11" width="13.28515625" style="3" customWidth="1"/>
    <col min="12" max="13" width="8.85546875" style="3"/>
    <col min="14" max="14" width="10.28515625" style="3" customWidth="1"/>
    <col min="15" max="16384" width="8.85546875" style="3"/>
  </cols>
  <sheetData>
    <row r="4" spans="1:10">
      <c r="B4" s="1"/>
    </row>
    <row r="9" spans="1:10" ht="15.6">
      <c r="A9" s="150" t="s">
        <v>0</v>
      </c>
      <c r="B9" s="150"/>
      <c r="C9" s="150"/>
      <c r="D9" s="150"/>
      <c r="E9" s="150"/>
      <c r="F9" s="150"/>
      <c r="G9" s="150"/>
      <c r="H9" s="150"/>
      <c r="I9" s="150"/>
      <c r="J9" s="150"/>
    </row>
    <row r="10" spans="1:10">
      <c r="A10" s="151" t="s">
        <v>1</v>
      </c>
      <c r="B10" s="151"/>
      <c r="C10" s="151"/>
    </row>
    <row r="12" spans="1:10">
      <c r="A12" s="151" t="s">
        <v>2</v>
      </c>
      <c r="B12" s="151"/>
      <c r="C12" s="151"/>
    </row>
    <row r="14" spans="1:10">
      <c r="A14" s="2" t="s">
        <v>3</v>
      </c>
      <c r="B14" s="151" t="s">
        <v>4</v>
      </c>
      <c r="C14" s="151"/>
      <c r="D14" s="151"/>
      <c r="E14" s="151"/>
      <c r="F14" s="151"/>
      <c r="G14" s="151"/>
    </row>
    <row r="16" spans="1:10">
      <c r="A16" s="2" t="s">
        <v>5</v>
      </c>
      <c r="B16" s="151" t="s">
        <v>6</v>
      </c>
      <c r="C16" s="151"/>
      <c r="D16" s="151"/>
      <c r="E16" s="151"/>
      <c r="F16" s="151"/>
    </row>
    <row r="17" spans="1:17">
      <c r="B17" s="183" t="s">
        <v>7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</row>
    <row r="18" spans="1:17">
      <c r="B18" s="183" t="s">
        <v>8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</row>
    <row r="19" spans="1:17">
      <c r="B19" s="183" t="s">
        <v>9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</row>
    <row r="21" spans="1:17">
      <c r="A21" s="2" t="s">
        <v>10</v>
      </c>
      <c r="B21" s="152" t="s">
        <v>11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1:17">
      <c r="B22" s="183" t="s">
        <v>12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</row>
    <row r="23" spans="1:17">
      <c r="B23" s="183" t="s">
        <v>13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</row>
    <row r="24" spans="1:17">
      <c r="B24" s="183" t="s">
        <v>14</v>
      </c>
      <c r="C24" s="183"/>
      <c r="D24" s="183"/>
      <c r="E24" s="183"/>
      <c r="F24" s="183"/>
      <c r="G24" s="183"/>
      <c r="H24" s="183"/>
      <c r="I24" s="38"/>
      <c r="J24" s="38"/>
      <c r="K24" s="38"/>
      <c r="L24" s="38"/>
      <c r="M24" s="38"/>
    </row>
    <row r="26" spans="1:17">
      <c r="A26" s="2" t="s">
        <v>15</v>
      </c>
      <c r="B26" s="151" t="s">
        <v>16</v>
      </c>
      <c r="C26" s="151"/>
      <c r="D26" s="151"/>
      <c r="E26" s="151"/>
      <c r="F26" s="151"/>
      <c r="G26" s="151"/>
      <c r="H26" s="151"/>
    </row>
    <row r="27" spans="1:17">
      <c r="B27" s="2" t="s">
        <v>17</v>
      </c>
      <c r="C27" s="151" t="s">
        <v>18</v>
      </c>
      <c r="D27" s="151"/>
      <c r="E27" s="151"/>
      <c r="F27" s="151"/>
      <c r="G27" s="151"/>
      <c r="H27" s="151"/>
      <c r="I27" s="151"/>
      <c r="J27" s="151"/>
    </row>
    <row r="28" spans="1:17">
      <c r="C28" s="183" t="s">
        <v>19</v>
      </c>
      <c r="D28" s="183"/>
      <c r="E28" s="183"/>
      <c r="F28" s="183"/>
      <c r="G28" s="183"/>
      <c r="H28" s="183"/>
      <c r="I28" s="183"/>
      <c r="J28" s="183"/>
      <c r="K28" s="183"/>
    </row>
    <row r="29" spans="1:17">
      <c r="C29" s="183" t="s">
        <v>20</v>
      </c>
      <c r="D29" s="183"/>
      <c r="E29" s="183"/>
      <c r="F29" s="183"/>
      <c r="G29" s="183"/>
      <c r="H29" s="183"/>
      <c r="I29" s="183"/>
      <c r="J29" s="183"/>
      <c r="K29" s="183"/>
    </row>
    <row r="30" spans="1:17">
      <c r="C30" s="183" t="s">
        <v>21</v>
      </c>
      <c r="D30" s="183"/>
      <c r="E30" s="183"/>
      <c r="F30" s="183"/>
      <c r="G30" s="183"/>
      <c r="H30" s="183"/>
      <c r="I30" s="183"/>
      <c r="J30" s="183"/>
      <c r="K30" s="183"/>
    </row>
    <row r="31" spans="1:17">
      <c r="B31" s="2" t="s">
        <v>22</v>
      </c>
      <c r="C31" s="151" t="s">
        <v>23</v>
      </c>
      <c r="D31" s="151"/>
      <c r="E31" s="151"/>
      <c r="F31" s="151"/>
      <c r="G31" s="151"/>
      <c r="H31" s="151"/>
      <c r="I31" s="151"/>
      <c r="J31" s="151"/>
      <c r="K31" s="151"/>
    </row>
    <row r="32" spans="1:17">
      <c r="C32" s="183" t="s">
        <v>24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1:15">
      <c r="C33" s="183" t="s">
        <v>25</v>
      </c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</row>
    <row r="34" spans="1:15">
      <c r="C34" s="183" t="s">
        <v>26</v>
      </c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</row>
    <row r="35" spans="1:15">
      <c r="C35" s="183" t="s">
        <v>27</v>
      </c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</row>
    <row r="36" spans="1:15">
      <c r="C36" s="149" t="s">
        <v>28</v>
      </c>
      <c r="D36" s="149"/>
      <c r="E36" s="149"/>
      <c r="F36" s="149"/>
      <c r="G36" s="149"/>
      <c r="H36" s="149"/>
      <c r="I36" s="149"/>
    </row>
    <row r="37" spans="1:15">
      <c r="C37" s="149" t="s">
        <v>29</v>
      </c>
      <c r="D37" s="149"/>
      <c r="E37" s="149"/>
      <c r="F37" s="149"/>
      <c r="G37" s="149"/>
      <c r="H37" s="149"/>
      <c r="I37" s="149"/>
    </row>
    <row r="38" spans="1:15">
      <c r="C38" s="149" t="s">
        <v>30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5">
      <c r="C39" s="149" t="s">
        <v>31</v>
      </c>
      <c r="D39" s="149"/>
      <c r="E39" s="149"/>
      <c r="F39" s="149"/>
      <c r="G39" s="149"/>
      <c r="H39" s="149"/>
      <c r="I39" s="149"/>
    </row>
    <row r="40" spans="1:15">
      <c r="C40" s="149" t="s">
        <v>32</v>
      </c>
      <c r="D40" s="149"/>
      <c r="E40" s="149"/>
      <c r="F40" s="149"/>
      <c r="G40" s="149"/>
      <c r="H40" s="149"/>
      <c r="I40" s="149"/>
      <c r="J40" s="149"/>
      <c r="K40" s="149"/>
    </row>
    <row r="41" spans="1:15">
      <c r="C41" s="149" t="s">
        <v>33</v>
      </c>
      <c r="D41" s="149"/>
      <c r="E41" s="149"/>
      <c r="F41" s="149"/>
      <c r="G41" s="149"/>
      <c r="H41" s="149"/>
      <c r="I41" s="149"/>
      <c r="J41" s="149"/>
      <c r="K41" s="149"/>
    </row>
    <row r="43" spans="1:15">
      <c r="A43" s="2" t="s">
        <v>34</v>
      </c>
    </row>
  </sheetData>
  <mergeCells count="28">
    <mergeCell ref="B26:H26"/>
    <mergeCell ref="C32:N32"/>
    <mergeCell ref="C35:N35"/>
    <mergeCell ref="C34:N34"/>
    <mergeCell ref="C33:N33"/>
    <mergeCell ref="C30:K30"/>
    <mergeCell ref="A9:J9"/>
    <mergeCell ref="A10:C10"/>
    <mergeCell ref="B18:M18"/>
    <mergeCell ref="B19:M19"/>
    <mergeCell ref="C31:K31"/>
    <mergeCell ref="C27:J27"/>
    <mergeCell ref="B17:M17"/>
    <mergeCell ref="B23:M23"/>
    <mergeCell ref="C29:K29"/>
    <mergeCell ref="C28:K28"/>
    <mergeCell ref="B24:H24"/>
    <mergeCell ref="B22:P22"/>
    <mergeCell ref="B14:G14"/>
    <mergeCell ref="A12:C12"/>
    <mergeCell ref="B16:F16"/>
    <mergeCell ref="B21:Q21"/>
    <mergeCell ref="C41:K41"/>
    <mergeCell ref="C36:I36"/>
    <mergeCell ref="C37:I37"/>
    <mergeCell ref="C38:O38"/>
    <mergeCell ref="C39:I39"/>
    <mergeCell ref="C40:K40"/>
  </mergeCells>
  <hyperlinks>
    <hyperlink ref="B17:M17" location="'G 1'!A1" display="Graf 1 Dluh sektoru veřejných institucí po odečtení rezervy peněžních prostředků při financování státního dluhu" xr:uid="{CF3F5752-5478-4044-960F-D0B2693D1E06}"/>
    <hyperlink ref="B18:M18" location="'G B2.1'!A1" display="Graf B2.1 Součet poměrů salda k HDP versus změna poměru dluhu k HDP v období 2018–2022" xr:uid="{A3BF8673-0B5D-47D1-B0C3-E5A457990926}"/>
    <hyperlink ref="B19:M19" location="'G B2.2'!A1" display="Graf B2.2 Faktory ovlivňující změnu poměru dluhu k HDP v období 2018–2022" xr:uid="{16DD94D9-5D81-4BC7-A7C4-59C7A924B7DF}"/>
    <hyperlink ref="B22:P22" location="'T 1'!A1" display="Tabulka 1 Vývoj klíčových ukazatelů výdajového pravidla a skutečně dosažené hodnoty v roce 2022 (v mld. Kč, pokud není uvedeno jinak)" xr:uid="{91E0A23C-964E-4443-97D8-16A62E4B273C}"/>
    <hyperlink ref="B23:M23" location="'G 2'!A1" display="Graf 2 Strukturální saldo hospodaření sektoru veřejných institucí " xr:uid="{2C08F0AA-FA51-4AE6-BB62-8C4BD20A1820}"/>
    <hyperlink ref="B24:H24" location="'G 3'!A1" display="Graf 3 Rozklad celkového salda sektoru veřejných institucí" xr:uid="{D1F19297-40A2-4F61-BA3A-3844101547F6}"/>
    <hyperlink ref="C28:K28" location="'T 2'!A1" display="Tabulka 2 Hospodaření subsektoru místních vládních institucí ČR v letech 2019 až 2022" xr:uid="{8137B84F-05E5-42D1-92FC-5C8B17BF6919}"/>
    <hyperlink ref="C29:K29" location="'T 3'!A1" display="Tabulka 3 Dluh subsektoru místních vládních institucí ČR v letech 2019 až 2022" xr:uid="{A00814DB-C93E-465C-9399-73919CDB10F2}"/>
    <hyperlink ref="C30:K30" location="'G 4'!A1" display="Graf 4 Investice subsektoru místních vládních institucí ČR v letech 2019 až 2022" xr:uid="{74358A10-AE80-4875-9970-6D14F7E8E19A}"/>
    <hyperlink ref="C32:N32" location="'G 5'!A1" display="Graf 5 Počty obcí v intervalech dle procentní výše ukazatele pravidla rozpočtové odpovědnosti, srovnání let 2021 a 2022 " xr:uid="{56DE547C-3159-4B97-943C-31137C5738A9}"/>
    <hyperlink ref="C33:N33" location="'T 4'!A1" display="Tabulka 4 Počet obcí překračujících 60% hodnotu dluhového kritéria pravidla rozpočtové odpovědnosti " xr:uid="{985A52FB-29E3-4A3A-9585-606025D78883}"/>
    <hyperlink ref="C34:N34" location="'G 6'!A1" display="Graf 6 Počet obcí překračujících 60% hodnotu dluhového kritéria pravidla rozpočtové odpovědnosti " xr:uid="{3C4C2C9E-A57A-40EB-8FE5-4638B8FCFA29}"/>
    <hyperlink ref="C35:N35" location="'G 7'!A1" display="Graf 7 Kraje dle poměru dluhu k průměru příjmů za poslední čtyři roky, srovnání let 2021 a 2022" xr:uid="{21E06326-3CEC-43AF-B9AB-F48D90A1828E}"/>
    <hyperlink ref="C36:I36" location="'G B5.1'!A1" display="Graf B5.1 Úspory územních samosprávných celků v letech 2013–2022" xr:uid="{D0FB7CBB-209D-4B7E-8F16-30C0376737D0}"/>
    <hyperlink ref="C37:I37" location="'T B5.1'!A1" display="Tabulka B5.1 Úspory územních samosprávných celků k 31. prosinci 2022" xr:uid="{D111D5BB-37FB-4F5F-BD39-718D153DDEAB}"/>
    <hyperlink ref="C38:O38" location="'G B5.2'!A1" display="Graf B5.2 Porovnání salda hospodaření, meziroční změny úspor a meziroční změny dluhu územních samosprávných celků v letech 2013–2022 " xr:uid="{DAD3C9B0-C11E-457C-A68C-20A45DB5902A}"/>
    <hyperlink ref="C39:I39" location="'G B5.3'!A1" display="Graf B5.3 Dluh územních samosprávných celků v letech 2013–2022 " xr:uid="{CCC46089-6321-4ADA-AB0C-AC3D322D9210}"/>
    <hyperlink ref="C40:K40" location="'G B5.4'!A1" display="Graf B5.4 Porovnání výše úspor a investic územních samosprávných celků v letech 2013–2022 " xr:uid="{22A8827F-2ACB-4AC3-A724-23DA3302649F}"/>
    <hyperlink ref="C41:K41" location="'G B5.5'!A1" display="Graf B5.5 Přijaté dotace a investice územních samosprávných celků v letech 2013–2022 " xr:uid="{1A93AF52-2048-4EC6-B06E-55893D64708C}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6" sqref="D26"/>
    </sheetView>
  </sheetViews>
  <sheetFormatPr defaultRowHeight="14.45"/>
  <sheetData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BDD6-15E4-41A0-B0D3-1EA8402B00A0}">
  <sheetPr>
    <tabColor theme="0" tint="-0.34998626667073579"/>
  </sheetPr>
  <dimension ref="A1:J8"/>
  <sheetViews>
    <sheetView workbookViewId="0"/>
  </sheetViews>
  <sheetFormatPr defaultColWidth="8.85546875" defaultRowHeight="11.45"/>
  <cols>
    <col min="1" max="1" width="8.85546875" style="4"/>
    <col min="2" max="9" width="8.28515625" style="4" customWidth="1"/>
    <col min="10" max="16384" width="8.85546875" style="4"/>
  </cols>
  <sheetData>
    <row r="1" spans="1:10">
      <c r="A1" s="4" t="s">
        <v>117</v>
      </c>
    </row>
    <row r="2" spans="1:10" ht="12.6" thickBot="1">
      <c r="A2" s="23"/>
      <c r="B2" s="154">
        <v>2019</v>
      </c>
      <c r="C2" s="155"/>
      <c r="D2" s="154">
        <v>2020</v>
      </c>
      <c r="E2" s="155"/>
      <c r="F2" s="154">
        <v>2021</v>
      </c>
      <c r="G2" s="155"/>
      <c r="H2" s="154">
        <v>2022</v>
      </c>
      <c r="I2" s="154"/>
    </row>
    <row r="3" spans="1:10" ht="12.6" thickBot="1">
      <c r="A3" s="24"/>
      <c r="B3" s="25" t="s">
        <v>118</v>
      </c>
      <c r="C3" s="26" t="s">
        <v>119</v>
      </c>
      <c r="D3" s="25" t="s">
        <v>118</v>
      </c>
      <c r="E3" s="26" t="s">
        <v>119</v>
      </c>
      <c r="F3" s="25" t="s">
        <v>118</v>
      </c>
      <c r="G3" s="26" t="s">
        <v>119</v>
      </c>
      <c r="H3" s="25" t="s">
        <v>118</v>
      </c>
      <c r="I3" s="25" t="s">
        <v>119</v>
      </c>
    </row>
    <row r="4" spans="1:10" ht="12" thickTop="1">
      <c r="A4" s="23" t="s">
        <v>120</v>
      </c>
      <c r="B4" s="27">
        <v>717.60699999999997</v>
      </c>
      <c r="C4" s="28">
        <v>12.4</v>
      </c>
      <c r="D4" s="27">
        <v>768</v>
      </c>
      <c r="E4" s="28">
        <v>13.5</v>
      </c>
      <c r="F4" s="27">
        <v>841.66</v>
      </c>
      <c r="G4" s="28">
        <v>13.8</v>
      </c>
      <c r="H4" s="27">
        <v>906.35299999999995</v>
      </c>
      <c r="I4" s="27">
        <v>13.3</v>
      </c>
      <c r="J4" s="29"/>
    </row>
    <row r="5" spans="1:10">
      <c r="A5" s="47" t="s">
        <v>121</v>
      </c>
      <c r="B5" s="30">
        <v>680.01099999999997</v>
      </c>
      <c r="C5" s="31">
        <v>11.7</v>
      </c>
      <c r="D5" s="30">
        <v>741.654</v>
      </c>
      <c r="E5" s="31">
        <v>13</v>
      </c>
      <c r="F5" s="30">
        <v>785.85900000000004</v>
      </c>
      <c r="G5" s="31">
        <v>12.9</v>
      </c>
      <c r="H5" s="30">
        <v>853.601</v>
      </c>
      <c r="I5" s="30">
        <v>12.6</v>
      </c>
    </row>
    <row r="6" spans="1:10">
      <c r="A6" s="23" t="s">
        <v>122</v>
      </c>
      <c r="B6" s="27">
        <v>37.596000000000004</v>
      </c>
      <c r="C6" s="28">
        <v>0.6</v>
      </c>
      <c r="D6" s="27">
        <v>26.346000000000004</v>
      </c>
      <c r="E6" s="28">
        <v>0.5</v>
      </c>
      <c r="F6" s="27">
        <v>55.800999999999931</v>
      </c>
      <c r="G6" s="28">
        <v>0.9</v>
      </c>
      <c r="H6" s="27">
        <v>52.751999999999953</v>
      </c>
      <c r="I6" s="27">
        <v>0.8</v>
      </c>
      <c r="J6" s="29"/>
    </row>
    <row r="8" spans="1:10">
      <c r="A8" s="153" t="s">
        <v>39</v>
      </c>
      <c r="B8" s="153"/>
    </row>
  </sheetData>
  <mergeCells count="5">
    <mergeCell ref="B2:C2"/>
    <mergeCell ref="D2:E2"/>
    <mergeCell ref="F2:G2"/>
    <mergeCell ref="H2:I2"/>
    <mergeCell ref="A8:B8"/>
  </mergeCells>
  <hyperlinks>
    <hyperlink ref="A8" location="OBSAH!A1" display="Zpět na Obsah" xr:uid="{388CA3AB-AF12-42DF-9EE4-D48C44DEA677}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D87-6BA5-4821-A6E7-6EE2B979A7CE}">
  <sheetPr>
    <tabColor theme="0" tint="-0.34998626667073579"/>
  </sheetPr>
  <dimension ref="A1:E7"/>
  <sheetViews>
    <sheetView workbookViewId="0"/>
  </sheetViews>
  <sheetFormatPr defaultColWidth="9.7109375" defaultRowHeight="11.45"/>
  <cols>
    <col min="1" max="1" width="43" style="7" customWidth="1"/>
    <col min="2" max="2" width="10.85546875" style="7" bestFit="1" customWidth="1"/>
    <col min="3" max="16384" width="9.7109375" style="7"/>
  </cols>
  <sheetData>
    <row r="1" spans="1:5">
      <c r="A1" s="7" t="s">
        <v>123</v>
      </c>
    </row>
    <row r="2" spans="1:5" ht="12.6" thickBot="1">
      <c r="A2" s="24"/>
      <c r="B2" s="94">
        <v>2019</v>
      </c>
      <c r="C2" s="94">
        <v>2020</v>
      </c>
      <c r="D2" s="94">
        <v>2021</v>
      </c>
      <c r="E2" s="94">
        <v>2022</v>
      </c>
    </row>
    <row r="3" spans="1:5" ht="12" thickTop="1">
      <c r="A3" s="23" t="s">
        <v>124</v>
      </c>
      <c r="B3" s="27">
        <v>84.405000000000001</v>
      </c>
      <c r="C3" s="27">
        <v>87.284999999999997</v>
      </c>
      <c r="D3" s="27">
        <v>87.003</v>
      </c>
      <c r="E3" s="27">
        <v>88.796999999999997</v>
      </c>
    </row>
    <row r="4" spans="1:5">
      <c r="A4" s="23" t="s">
        <v>125</v>
      </c>
      <c r="B4" s="27">
        <v>1.4573949606820205</v>
      </c>
      <c r="C4" s="27">
        <v>1.5288666523854506</v>
      </c>
      <c r="D4" s="27">
        <v>1.4242434213272606</v>
      </c>
      <c r="E4" s="27">
        <v>1.3085608115237408</v>
      </c>
    </row>
    <row r="5" spans="1:5">
      <c r="A5" s="23" t="s">
        <v>126</v>
      </c>
      <c r="B5" s="27">
        <v>4.8501289747584133</v>
      </c>
      <c r="C5" s="27">
        <v>4.0601035806685388</v>
      </c>
      <c r="D5" s="27">
        <v>3.3896423115628402</v>
      </c>
      <c r="E5" s="27">
        <v>2.9627808105414499</v>
      </c>
    </row>
    <row r="6" spans="1:5">
      <c r="A6" s="32"/>
    </row>
    <row r="7" spans="1:5">
      <c r="A7" s="46" t="s">
        <v>39</v>
      </c>
      <c r="B7" s="46"/>
    </row>
  </sheetData>
  <hyperlinks>
    <hyperlink ref="A7" location="OBSAH!A1" display="Zpět na Obsah" xr:uid="{206CF785-8C86-4787-BEAB-A9E086DAB913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EA28-0AF0-47D1-BDA6-7ABE1A7F14FF}">
  <sheetPr>
    <tabColor theme="0" tint="-0.34998626667073579"/>
  </sheetPr>
  <dimension ref="A1:C25"/>
  <sheetViews>
    <sheetView workbookViewId="0">
      <selection activeCell="Q25" sqref="Q25"/>
    </sheetView>
  </sheetViews>
  <sheetFormatPr defaultColWidth="7.85546875" defaultRowHeight="11.45"/>
  <cols>
    <col min="1" max="1" width="10.28515625" style="7" customWidth="1"/>
    <col min="2" max="3" width="12.5703125" style="7" customWidth="1"/>
    <col min="4" max="16384" width="7.85546875" style="7"/>
  </cols>
  <sheetData>
    <row r="1" spans="1:3">
      <c r="A1" s="7" t="s">
        <v>127</v>
      </c>
    </row>
    <row r="2" spans="1:3" ht="61.9" customHeight="1">
      <c r="A2" s="118" t="s">
        <v>119</v>
      </c>
      <c r="B2" s="118" t="s">
        <v>128</v>
      </c>
      <c r="C2" s="118" t="s">
        <v>129</v>
      </c>
    </row>
    <row r="3" spans="1:3">
      <c r="A3" s="119" t="s">
        <v>130</v>
      </c>
      <c r="B3" s="120">
        <v>2.2000000000000002</v>
      </c>
      <c r="C3" s="121">
        <v>2.0200000000000005</v>
      </c>
    </row>
    <row r="4" spans="1:3">
      <c r="A4" s="119" t="s">
        <v>131</v>
      </c>
      <c r="B4" s="120">
        <v>2</v>
      </c>
      <c r="C4" s="121">
        <v>2.0200000000000005</v>
      </c>
    </row>
    <row r="5" spans="1:3">
      <c r="A5" s="119" t="s">
        <v>132</v>
      </c>
      <c r="B5" s="120">
        <v>2.2000000000000002</v>
      </c>
      <c r="C5" s="121">
        <v>2.0200000000000005</v>
      </c>
    </row>
    <row r="6" spans="1:3">
      <c r="A6" s="119" t="s">
        <v>133</v>
      </c>
      <c r="B6" s="120">
        <v>2.2000000000000002</v>
      </c>
      <c r="C6" s="121">
        <v>2.0200000000000005</v>
      </c>
    </row>
    <row r="7" spans="1:3">
      <c r="A7" s="119" t="s">
        <v>134</v>
      </c>
      <c r="B7" s="120">
        <v>2.4</v>
      </c>
      <c r="C7" s="121">
        <v>2.0200000000000005</v>
      </c>
    </row>
    <row r="8" spans="1:3">
      <c r="A8" s="119" t="s">
        <v>135</v>
      </c>
      <c r="B8" s="120">
        <v>2.2000000000000002</v>
      </c>
      <c r="C8" s="121">
        <v>2.0200000000000005</v>
      </c>
    </row>
    <row r="9" spans="1:3">
      <c r="A9" s="119" t="s">
        <v>136</v>
      </c>
      <c r="B9" s="120">
        <v>2.1</v>
      </c>
      <c r="C9" s="121">
        <v>2.0200000000000005</v>
      </c>
    </row>
    <row r="10" spans="1:3">
      <c r="A10" s="119" t="s">
        <v>137</v>
      </c>
      <c r="B10" s="120">
        <v>2.4</v>
      </c>
      <c r="C10" s="121">
        <v>2.0200000000000005</v>
      </c>
    </row>
    <row r="11" spans="1:3">
      <c r="A11" s="119" t="s">
        <v>138</v>
      </c>
      <c r="B11" s="120">
        <v>2.4</v>
      </c>
      <c r="C11" s="121">
        <v>2.0200000000000005</v>
      </c>
    </row>
    <row r="12" spans="1:3">
      <c r="A12" s="119" t="s">
        <v>139</v>
      </c>
      <c r="B12" s="120">
        <v>2</v>
      </c>
      <c r="C12" s="121">
        <v>2.0200000000000005</v>
      </c>
    </row>
    <row r="13" spans="1:3">
      <c r="A13" s="119" t="s">
        <v>140</v>
      </c>
      <c r="B13" s="120">
        <v>1.9</v>
      </c>
      <c r="C13" s="121">
        <v>2.0200000000000005</v>
      </c>
    </row>
    <row r="14" spans="1:3">
      <c r="A14" s="119" t="s">
        <v>141</v>
      </c>
      <c r="B14" s="120">
        <v>2.2000000000000002</v>
      </c>
      <c r="C14" s="121">
        <v>2.0200000000000005</v>
      </c>
    </row>
    <row r="15" spans="1:3">
      <c r="A15" s="119" t="s">
        <v>142</v>
      </c>
      <c r="B15" s="120">
        <v>2.1</v>
      </c>
      <c r="C15" s="121">
        <v>2.0200000000000005</v>
      </c>
    </row>
    <row r="16" spans="1:3">
      <c r="A16" s="119" t="s">
        <v>143</v>
      </c>
      <c r="B16" s="120">
        <v>1.9</v>
      </c>
      <c r="C16" s="121">
        <v>2.0200000000000005</v>
      </c>
    </row>
    <row r="17" spans="1:3">
      <c r="A17" s="119" t="s">
        <v>144</v>
      </c>
      <c r="B17" s="120">
        <v>2.2999999999999998</v>
      </c>
      <c r="C17" s="121">
        <v>2.0200000000000005</v>
      </c>
    </row>
    <row r="18" spans="1:3">
      <c r="A18" s="119" t="s">
        <v>145</v>
      </c>
      <c r="B18" s="120">
        <v>2.2999999999999998</v>
      </c>
      <c r="C18" s="121">
        <v>2.0200000000000005</v>
      </c>
    </row>
    <row r="25" spans="1:3">
      <c r="A25" s="46" t="s">
        <v>39</v>
      </c>
    </row>
  </sheetData>
  <phoneticPr fontId="16" type="noConversion"/>
  <hyperlinks>
    <hyperlink ref="A25" location="OBSAH!A1" display="Zpět na Obsah" xr:uid="{1229247A-66A3-4DC8-A3EB-8B81D4B23A5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8A09-FC5D-4D92-8769-E17BCBBC425E}">
  <sheetPr>
    <tabColor theme="0" tint="-0.34998626667073579"/>
  </sheetPr>
  <dimension ref="A1:C22"/>
  <sheetViews>
    <sheetView zoomScaleNormal="100" workbookViewId="0">
      <selection activeCell="Q16" sqref="Q15:Q16"/>
    </sheetView>
  </sheetViews>
  <sheetFormatPr defaultColWidth="8.7109375" defaultRowHeight="11.45"/>
  <cols>
    <col min="1" max="1" width="13.28515625" style="33" customWidth="1"/>
    <col min="2" max="2" width="5.7109375" style="33" customWidth="1"/>
    <col min="3" max="13" width="10.140625" style="33" customWidth="1"/>
    <col min="14" max="16384" width="8.7109375" style="33"/>
  </cols>
  <sheetData>
    <row r="1" spans="1:3" s="95" customFormat="1" ht="12.75" customHeight="1">
      <c r="A1" s="96" t="s">
        <v>146</v>
      </c>
      <c r="B1" s="96"/>
      <c r="C1" s="96"/>
    </row>
    <row r="2" spans="1:3" s="95" customFormat="1" ht="14.45">
      <c r="A2" s="156" t="s">
        <v>147</v>
      </c>
      <c r="B2" s="158" t="s">
        <v>148</v>
      </c>
      <c r="C2" s="158"/>
    </row>
    <row r="3" spans="1:3" s="95" customFormat="1" ht="30" customHeight="1">
      <c r="A3" s="156"/>
      <c r="B3" s="97">
        <v>2021</v>
      </c>
      <c r="C3" s="97">
        <v>2022</v>
      </c>
    </row>
    <row r="4" spans="1:3" s="95" customFormat="1" ht="14.45">
      <c r="A4" s="97" t="s">
        <v>149</v>
      </c>
      <c r="B4" s="97">
        <v>4178</v>
      </c>
      <c r="C4" s="97">
        <v>4233</v>
      </c>
    </row>
    <row r="5" spans="1:3" s="95" customFormat="1" ht="14.45" customHeight="1">
      <c r="A5" s="97" t="s">
        <v>150</v>
      </c>
      <c r="B5" s="97">
        <v>488</v>
      </c>
      <c r="C5" s="97">
        <v>467</v>
      </c>
    </row>
    <row r="6" spans="1:3" s="95" customFormat="1" ht="14.45">
      <c r="A6" s="97" t="s">
        <v>151</v>
      </c>
      <c r="B6" s="97">
        <v>359</v>
      </c>
      <c r="C6" s="97">
        <v>350</v>
      </c>
    </row>
    <row r="7" spans="1:3" s="95" customFormat="1" ht="14.45">
      <c r="A7" s="97" t="s">
        <v>152</v>
      </c>
      <c r="B7" s="97">
        <v>270</v>
      </c>
      <c r="C7" s="97">
        <v>245</v>
      </c>
    </row>
    <row r="8" spans="1:3" s="95" customFormat="1" ht="14.45">
      <c r="A8" s="97" t="s">
        <v>153</v>
      </c>
      <c r="B8" s="97">
        <v>207</v>
      </c>
      <c r="C8" s="97">
        <v>190</v>
      </c>
    </row>
    <row r="9" spans="1:3" s="95" customFormat="1" ht="14.45">
      <c r="A9" s="97" t="s">
        <v>154</v>
      </c>
      <c r="B9" s="97">
        <v>174</v>
      </c>
      <c r="C9" s="97">
        <v>184</v>
      </c>
    </row>
    <row r="10" spans="1:3" s="95" customFormat="1" ht="14.45">
      <c r="A10" s="97" t="s">
        <v>155</v>
      </c>
      <c r="B10" s="97">
        <v>133</v>
      </c>
      <c r="C10" s="97">
        <v>123</v>
      </c>
    </row>
    <row r="11" spans="1:3" s="95" customFormat="1" ht="14.45">
      <c r="A11" s="97" t="s">
        <v>156</v>
      </c>
      <c r="B11" s="97">
        <v>91</v>
      </c>
      <c r="C11" s="97">
        <v>114</v>
      </c>
    </row>
    <row r="12" spans="1:3" s="95" customFormat="1" ht="14.45">
      <c r="A12" s="97" t="s">
        <v>157</v>
      </c>
      <c r="B12" s="97">
        <v>76</v>
      </c>
      <c r="C12" s="97">
        <v>67</v>
      </c>
    </row>
    <row r="13" spans="1:3" s="95" customFormat="1" ht="14.45">
      <c r="A13" s="97" t="s">
        <v>158</v>
      </c>
      <c r="B13" s="97">
        <v>54</v>
      </c>
      <c r="C13" s="97">
        <v>66</v>
      </c>
    </row>
    <row r="14" spans="1:3" s="95" customFormat="1" ht="14.45">
      <c r="A14" s="97" t="s">
        <v>159</v>
      </c>
      <c r="B14" s="97">
        <v>56</v>
      </c>
      <c r="C14" s="97">
        <v>40</v>
      </c>
    </row>
    <row r="15" spans="1:3" s="95" customFormat="1" ht="14.45">
      <c r="A15" s="97" t="s">
        <v>160</v>
      </c>
      <c r="B15" s="97">
        <v>32</v>
      </c>
      <c r="C15" s="97">
        <v>41</v>
      </c>
    </row>
    <row r="16" spans="1:3" s="95" customFormat="1" ht="14.45">
      <c r="A16" s="97" t="s">
        <v>161</v>
      </c>
      <c r="B16" s="97">
        <v>30</v>
      </c>
      <c r="C16" s="97">
        <v>36</v>
      </c>
    </row>
    <row r="17" spans="1:3" s="95" customFormat="1" ht="14.45">
      <c r="A17" s="97" t="s">
        <v>162</v>
      </c>
      <c r="B17" s="97">
        <v>22</v>
      </c>
      <c r="C17" s="97">
        <v>29</v>
      </c>
    </row>
    <row r="18" spans="1:3" s="95" customFormat="1" ht="14.45">
      <c r="A18" s="97" t="s">
        <v>163</v>
      </c>
      <c r="B18" s="97">
        <v>15</v>
      </c>
      <c r="C18" s="97">
        <v>10</v>
      </c>
    </row>
    <row r="19" spans="1:3" s="95" customFormat="1" ht="14.45" customHeight="1">
      <c r="A19" s="97" t="s">
        <v>164</v>
      </c>
      <c r="B19" s="97">
        <v>69</v>
      </c>
      <c r="C19" s="97">
        <v>59</v>
      </c>
    </row>
    <row r="20" spans="1:3" s="95" customFormat="1" ht="14.45">
      <c r="A20" s="97"/>
      <c r="B20" s="97">
        <f>SUM(B4:B19)</f>
        <v>6254</v>
      </c>
      <c r="C20" s="97">
        <f>SUM(C4:C19)</f>
        <v>6254</v>
      </c>
    </row>
    <row r="22" spans="1:3">
      <c r="A22" s="157" t="s">
        <v>39</v>
      </c>
      <c r="B22" s="157"/>
    </row>
  </sheetData>
  <mergeCells count="3">
    <mergeCell ref="A2:A3"/>
    <mergeCell ref="A22:B22"/>
    <mergeCell ref="B2:C2"/>
  </mergeCells>
  <hyperlinks>
    <hyperlink ref="A22" location="OBSAH!A1" display="Zpět na Obsah" xr:uid="{B7BB96DF-33EA-4427-AEEF-EC007F62826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98DC-056F-47B1-9736-A0D6D5317D7F}">
  <sheetPr>
    <tabColor theme="0" tint="-0.34998626667073579"/>
  </sheetPr>
  <dimension ref="A1:H14"/>
  <sheetViews>
    <sheetView zoomScaleNormal="100" workbookViewId="0">
      <selection activeCell="L6" sqref="L6"/>
    </sheetView>
  </sheetViews>
  <sheetFormatPr defaultColWidth="8.85546875" defaultRowHeight="11.45"/>
  <cols>
    <col min="1" max="1" width="6.7109375" style="4" customWidth="1"/>
    <col min="2" max="2" width="12.140625" style="4" customWidth="1"/>
    <col min="3" max="4" width="8" style="4" customWidth="1"/>
    <col min="5" max="8" width="11.28515625" style="4" customWidth="1"/>
    <col min="9" max="16384" width="8.85546875" style="4"/>
  </cols>
  <sheetData>
    <row r="1" spans="1:8">
      <c r="A1" s="4" t="s">
        <v>165</v>
      </c>
    </row>
    <row r="2" spans="1:8" ht="12" customHeight="1">
      <c r="A2" s="163" t="s">
        <v>166</v>
      </c>
      <c r="B2" s="164"/>
      <c r="C2" s="167" t="s">
        <v>148</v>
      </c>
      <c r="D2" s="164"/>
      <c r="E2" s="170" t="s">
        <v>167</v>
      </c>
      <c r="F2" s="171"/>
      <c r="G2" s="159" t="s">
        <v>168</v>
      </c>
      <c r="H2" s="159"/>
    </row>
    <row r="3" spans="1:8">
      <c r="A3" s="163"/>
      <c r="B3" s="164"/>
      <c r="C3" s="167"/>
      <c r="D3" s="164"/>
      <c r="E3" s="170"/>
      <c r="F3" s="171"/>
      <c r="G3" s="159"/>
      <c r="H3" s="159"/>
    </row>
    <row r="4" spans="1:8">
      <c r="A4" s="163"/>
      <c r="B4" s="164"/>
      <c r="C4" s="168"/>
      <c r="D4" s="169"/>
      <c r="E4" s="172"/>
      <c r="F4" s="173"/>
      <c r="G4" s="160"/>
      <c r="H4" s="160"/>
    </row>
    <row r="5" spans="1:8" ht="12.6" thickBot="1">
      <c r="A5" s="165"/>
      <c r="B5" s="166"/>
      <c r="C5" s="98">
        <v>2021</v>
      </c>
      <c r="D5" s="99">
        <v>2022</v>
      </c>
      <c r="E5" s="98">
        <v>2021</v>
      </c>
      <c r="F5" s="99">
        <v>2022</v>
      </c>
      <c r="G5" s="100">
        <v>2021</v>
      </c>
      <c r="H5" s="100">
        <v>2022</v>
      </c>
    </row>
    <row r="6" spans="1:8">
      <c r="A6" s="161" t="s">
        <v>169</v>
      </c>
      <c r="B6" s="162"/>
      <c r="C6" s="101">
        <v>436</v>
      </c>
      <c r="D6" s="102">
        <v>414</v>
      </c>
      <c r="E6" s="101">
        <v>16</v>
      </c>
      <c r="F6" s="102">
        <v>9</v>
      </c>
      <c r="G6" s="29">
        <v>3.669724770642202</v>
      </c>
      <c r="H6" s="29">
        <v>2.1739130434782608</v>
      </c>
    </row>
    <row r="7" spans="1:8">
      <c r="A7" s="161" t="s">
        <v>170</v>
      </c>
      <c r="B7" s="162"/>
      <c r="C7" s="101">
        <v>983</v>
      </c>
      <c r="D7" s="102">
        <v>985</v>
      </c>
      <c r="E7" s="101">
        <v>75</v>
      </c>
      <c r="F7" s="102">
        <v>65</v>
      </c>
      <c r="G7" s="29">
        <v>7.6297049847405898</v>
      </c>
      <c r="H7" s="29">
        <v>6.5989847715736039</v>
      </c>
    </row>
    <row r="8" spans="1:8">
      <c r="A8" s="161" t="s">
        <v>171</v>
      </c>
      <c r="B8" s="162"/>
      <c r="C8" s="101">
        <v>1990</v>
      </c>
      <c r="D8" s="102">
        <v>1998</v>
      </c>
      <c r="E8" s="101">
        <v>220</v>
      </c>
      <c r="F8" s="102">
        <v>232</v>
      </c>
      <c r="G8" s="29">
        <v>11.055276381909549</v>
      </c>
      <c r="H8" s="29">
        <v>11.611611611611611</v>
      </c>
    </row>
    <row r="9" spans="1:8">
      <c r="A9" s="161" t="s">
        <v>172</v>
      </c>
      <c r="B9" s="162"/>
      <c r="C9" s="101">
        <v>1370</v>
      </c>
      <c r="D9" s="102">
        <v>1370</v>
      </c>
      <c r="E9" s="101">
        <v>165</v>
      </c>
      <c r="F9" s="102">
        <v>173</v>
      </c>
      <c r="G9" s="29">
        <v>12.043795620437956</v>
      </c>
      <c r="H9" s="29">
        <v>12.627737226277372</v>
      </c>
    </row>
    <row r="10" spans="1:8">
      <c r="A10" s="161" t="s">
        <v>173</v>
      </c>
      <c r="B10" s="162"/>
      <c r="C10" s="101">
        <v>772</v>
      </c>
      <c r="D10" s="102">
        <v>776</v>
      </c>
      <c r="E10" s="101">
        <v>69</v>
      </c>
      <c r="F10" s="102">
        <v>73</v>
      </c>
      <c r="G10" s="29">
        <v>8.937823834196891</v>
      </c>
      <c r="H10" s="29">
        <v>9.4072164948453612</v>
      </c>
    </row>
    <row r="11" spans="1:8">
      <c r="A11" s="174" t="s">
        <v>174</v>
      </c>
      <c r="B11" s="175"/>
      <c r="C11" s="103">
        <v>703</v>
      </c>
      <c r="D11" s="104">
        <v>711</v>
      </c>
      <c r="E11" s="103">
        <v>33</v>
      </c>
      <c r="F11" s="104">
        <v>33</v>
      </c>
      <c r="G11" s="105">
        <v>4.6941678520625887</v>
      </c>
      <c r="H11" s="105">
        <v>4.6413502109704643</v>
      </c>
    </row>
    <row r="12" spans="1:8">
      <c r="A12" s="161" t="s">
        <v>175</v>
      </c>
      <c r="B12" s="162"/>
      <c r="C12" s="101">
        <v>6254</v>
      </c>
      <c r="D12" s="102">
        <v>6254</v>
      </c>
      <c r="E12" s="101">
        <v>578</v>
      </c>
      <c r="F12" s="102">
        <v>585</v>
      </c>
      <c r="G12" s="29">
        <v>9.242085065558042</v>
      </c>
      <c r="H12" s="29">
        <v>9.3540134314039012</v>
      </c>
    </row>
    <row r="14" spans="1:8">
      <c r="A14" s="153" t="s">
        <v>39</v>
      </c>
      <c r="B14" s="153"/>
    </row>
  </sheetData>
  <mergeCells count="12">
    <mergeCell ref="A14:B14"/>
    <mergeCell ref="A7:B7"/>
    <mergeCell ref="A2:B5"/>
    <mergeCell ref="C2:D4"/>
    <mergeCell ref="E2:F4"/>
    <mergeCell ref="A11:B11"/>
    <mergeCell ref="A12:B12"/>
    <mergeCell ref="G2:H4"/>
    <mergeCell ref="A6:B6"/>
    <mergeCell ref="A8:B8"/>
    <mergeCell ref="A9:B9"/>
    <mergeCell ref="A10:B10"/>
  </mergeCells>
  <hyperlinks>
    <hyperlink ref="A14" location="OBSAH!A1" display="Zpět na Obsah" xr:uid="{BFE71330-0D99-4734-9EE6-321034E01B19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2E97-0A70-4238-B7F9-EC89385D2EE5}">
  <sheetPr>
    <tabColor theme="0" tint="-0.34998626667073579"/>
  </sheetPr>
  <dimension ref="A1:C18"/>
  <sheetViews>
    <sheetView workbookViewId="0">
      <selection activeCell="B25" sqref="B25"/>
    </sheetView>
  </sheetViews>
  <sheetFormatPr defaultColWidth="8.85546875" defaultRowHeight="11.45"/>
  <cols>
    <col min="1" max="1" width="22.140625" style="122" customWidth="1"/>
    <col min="2" max="3" width="24.85546875" style="122" customWidth="1"/>
    <col min="4" max="16384" width="8.85546875" style="122"/>
  </cols>
  <sheetData>
    <row r="1" spans="1:3">
      <c r="A1" s="122" t="s">
        <v>165</v>
      </c>
    </row>
    <row r="2" spans="1:3" ht="34.15">
      <c r="A2" s="123"/>
      <c r="B2" s="124" t="s">
        <v>176</v>
      </c>
      <c r="C2" s="124" t="s">
        <v>177</v>
      </c>
    </row>
    <row r="3" spans="1:3">
      <c r="A3" s="123" t="s">
        <v>178</v>
      </c>
      <c r="B3" s="125">
        <v>0</v>
      </c>
      <c r="C3" s="126">
        <v>0</v>
      </c>
    </row>
    <row r="4" spans="1:3">
      <c r="A4" s="123" t="s">
        <v>179</v>
      </c>
      <c r="B4" s="125">
        <v>65</v>
      </c>
      <c r="C4" s="126">
        <v>0.16209476309226933</v>
      </c>
    </row>
    <row r="5" spans="1:3">
      <c r="A5" s="123" t="s">
        <v>180</v>
      </c>
      <c r="B5" s="125">
        <v>87</v>
      </c>
      <c r="C5" s="126">
        <v>0.12946428571428573</v>
      </c>
    </row>
    <row r="6" spans="1:3">
      <c r="A6" s="123" t="s">
        <v>181</v>
      </c>
      <c r="B6" s="125">
        <v>31</v>
      </c>
      <c r="C6" s="126">
        <v>6.9196428571428575E-2</v>
      </c>
    </row>
    <row r="7" spans="1:3">
      <c r="A7" s="123" t="s">
        <v>182</v>
      </c>
      <c r="B7" s="125">
        <v>36</v>
      </c>
      <c r="C7" s="126">
        <v>7.1856287425149698E-2</v>
      </c>
    </row>
    <row r="8" spans="1:3">
      <c r="A8" s="123" t="s">
        <v>183</v>
      </c>
      <c r="B8" s="125">
        <v>26</v>
      </c>
      <c r="C8" s="126">
        <v>4.1733547351524881E-2</v>
      </c>
    </row>
    <row r="9" spans="1:3">
      <c r="A9" s="123" t="s">
        <v>184</v>
      </c>
      <c r="B9" s="125">
        <v>33</v>
      </c>
      <c r="C9" s="126">
        <v>0.11</v>
      </c>
    </row>
    <row r="10" spans="1:3">
      <c r="A10" s="123" t="s">
        <v>185</v>
      </c>
      <c r="B10" s="125">
        <v>57</v>
      </c>
      <c r="C10" s="126">
        <v>8.0965909090909088E-2</v>
      </c>
    </row>
    <row r="11" spans="1:3">
      <c r="A11" s="123" t="s">
        <v>186</v>
      </c>
      <c r="B11" s="125">
        <v>147</v>
      </c>
      <c r="C11" s="126">
        <v>0.12849650349650349</v>
      </c>
    </row>
    <row r="12" spans="1:3">
      <c r="A12" s="123" t="s">
        <v>187</v>
      </c>
      <c r="B12" s="125">
        <v>9</v>
      </c>
      <c r="C12" s="126">
        <v>6.7669172932330823E-2</v>
      </c>
    </row>
    <row r="13" spans="1:3">
      <c r="A13" s="123" t="s">
        <v>188</v>
      </c>
      <c r="B13" s="125">
        <v>21</v>
      </c>
      <c r="C13" s="126">
        <v>6.8403908794788276E-2</v>
      </c>
    </row>
    <row r="14" spans="1:3">
      <c r="A14" s="123" t="s">
        <v>189</v>
      </c>
      <c r="B14" s="125">
        <v>6</v>
      </c>
      <c r="C14" s="126">
        <v>2.7906976744186046E-2</v>
      </c>
    </row>
    <row r="15" spans="1:3">
      <c r="A15" s="123" t="s">
        <v>190</v>
      </c>
      <c r="B15" s="125">
        <v>19</v>
      </c>
      <c r="C15" s="126">
        <v>5.3672316384180789E-2</v>
      </c>
    </row>
    <row r="16" spans="1:3">
      <c r="A16" s="123" t="s">
        <v>191</v>
      </c>
      <c r="B16" s="125">
        <v>48</v>
      </c>
      <c r="C16" s="126">
        <v>0.10643015521064302</v>
      </c>
    </row>
    <row r="18" spans="1:2">
      <c r="A18" s="153" t="s">
        <v>39</v>
      </c>
      <c r="B18" s="153"/>
    </row>
  </sheetData>
  <mergeCells count="1">
    <mergeCell ref="A18:B18"/>
  </mergeCells>
  <hyperlinks>
    <hyperlink ref="A18" location="OBSAH!A1" display="Zpět na Obsah" xr:uid="{109EDE36-4FA6-414C-B0B2-1AA06850BC7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C4C9-7558-45F1-8122-3E5406BB45EB}">
  <sheetPr>
    <tabColor theme="0" tint="-0.34998626667073579"/>
  </sheetPr>
  <dimension ref="A1:C18"/>
  <sheetViews>
    <sheetView workbookViewId="0">
      <selection activeCell="C25" sqref="C25"/>
    </sheetView>
  </sheetViews>
  <sheetFormatPr defaultColWidth="8.7109375" defaultRowHeight="11.45"/>
  <cols>
    <col min="1" max="1" width="15.7109375" style="33" customWidth="1"/>
    <col min="2" max="3" width="11.7109375" style="33" customWidth="1"/>
    <col min="4" max="4" width="5.7109375" style="33" customWidth="1"/>
    <col min="5" max="7" width="15.7109375" style="33" customWidth="1"/>
    <col min="8" max="16384" width="8.7109375" style="33"/>
  </cols>
  <sheetData>
    <row r="1" spans="1:3">
      <c r="A1" s="33" t="s">
        <v>192</v>
      </c>
    </row>
    <row r="2" spans="1:3">
      <c r="A2" s="35" t="s">
        <v>193</v>
      </c>
      <c r="B2" s="34">
        <v>2021</v>
      </c>
      <c r="C2" s="34">
        <v>2022</v>
      </c>
    </row>
    <row r="3" spans="1:3">
      <c r="A3" s="35" t="s">
        <v>194</v>
      </c>
      <c r="B3" s="37">
        <v>14.826694452533701</v>
      </c>
      <c r="C3" s="37">
        <v>13.697763792927582</v>
      </c>
    </row>
    <row r="4" spans="1:3">
      <c r="A4" s="35" t="s">
        <v>195</v>
      </c>
      <c r="B4" s="37">
        <v>4.0487112470152615</v>
      </c>
      <c r="C4" s="37">
        <v>13.572142930448969</v>
      </c>
    </row>
    <row r="5" spans="1:3">
      <c r="A5" s="35" t="s">
        <v>196</v>
      </c>
      <c r="B5" s="37">
        <v>15.25415287525724</v>
      </c>
      <c r="C5" s="37">
        <v>12.466909985146948</v>
      </c>
    </row>
    <row r="6" spans="1:3">
      <c r="A6" s="35" t="s">
        <v>197</v>
      </c>
      <c r="B6" s="37">
        <v>13.853345376000092</v>
      </c>
      <c r="C6" s="37">
        <v>11.948910363287316</v>
      </c>
    </row>
    <row r="7" spans="1:3">
      <c r="A7" s="35" t="s">
        <v>198</v>
      </c>
      <c r="B7" s="37">
        <v>9.2734396716114187</v>
      </c>
      <c r="C7" s="37">
        <v>11.174619900894706</v>
      </c>
    </row>
    <row r="8" spans="1:3">
      <c r="A8" s="35" t="s">
        <v>199</v>
      </c>
      <c r="B8" s="37">
        <v>7.4526283648940943</v>
      </c>
      <c r="C8" s="37">
        <v>8.3786689211273675</v>
      </c>
    </row>
    <row r="9" spans="1:3">
      <c r="A9" s="35" t="s">
        <v>200</v>
      </c>
      <c r="B9" s="37">
        <v>8.1136982677211549</v>
      </c>
      <c r="C9" s="37">
        <v>7.709647149246651</v>
      </c>
    </row>
    <row r="10" spans="1:3">
      <c r="A10" s="35" t="s">
        <v>201</v>
      </c>
      <c r="B10" s="37">
        <v>6.0439407979341873</v>
      </c>
      <c r="C10" s="37">
        <v>6.9077050442600916</v>
      </c>
    </row>
    <row r="11" spans="1:3">
      <c r="A11" s="35" t="s">
        <v>202</v>
      </c>
      <c r="B11" s="37">
        <v>11.594450016036072</v>
      </c>
      <c r="C11" s="37">
        <v>5.7220568637557996</v>
      </c>
    </row>
    <row r="12" spans="1:3">
      <c r="A12" s="35" t="s">
        <v>203</v>
      </c>
      <c r="B12" s="37">
        <v>5.5824783194417114</v>
      </c>
      <c r="C12" s="37">
        <v>4.0797102867510242</v>
      </c>
    </row>
    <row r="13" spans="1:3">
      <c r="A13" s="35" t="s">
        <v>204</v>
      </c>
      <c r="B13" s="37">
        <v>2.0111238116005588</v>
      </c>
      <c r="C13" s="37">
        <v>1.7990311405511286</v>
      </c>
    </row>
    <row r="14" spans="1:3">
      <c r="A14" s="35" t="s">
        <v>205</v>
      </c>
      <c r="B14" s="37">
        <v>0</v>
      </c>
      <c r="C14" s="37">
        <v>0</v>
      </c>
    </row>
    <row r="15" spans="1:3">
      <c r="A15" s="35" t="s">
        <v>206</v>
      </c>
      <c r="B15" s="37">
        <v>0</v>
      </c>
      <c r="C15" s="37">
        <v>0</v>
      </c>
    </row>
    <row r="16" spans="1:3">
      <c r="A16" s="35" t="s">
        <v>207</v>
      </c>
      <c r="B16" s="37">
        <v>1.9910508064728949</v>
      </c>
      <c r="C16" s="37">
        <v>0</v>
      </c>
    </row>
    <row r="18" spans="1:1">
      <c r="A18" s="36" t="s">
        <v>39</v>
      </c>
    </row>
  </sheetData>
  <hyperlinks>
    <hyperlink ref="A18" location="OBSAH!A1" display="Zpět na Obsah" xr:uid="{60A72029-F256-48AF-8D5A-C116DCE3A30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6B6D-4BF9-439B-A050-AD118CBA218F}">
  <sheetPr>
    <tabColor theme="0" tint="-0.34998626667073579"/>
  </sheetPr>
  <dimension ref="A1:L30"/>
  <sheetViews>
    <sheetView workbookViewId="0">
      <selection activeCell="J29" sqref="J29"/>
    </sheetView>
  </sheetViews>
  <sheetFormatPr defaultColWidth="8.85546875" defaultRowHeight="11.45"/>
  <cols>
    <col min="1" max="1" width="49.42578125" style="4" bestFit="1" customWidth="1"/>
    <col min="2" max="12" width="10.7109375" style="4" customWidth="1"/>
    <col min="13" max="16384" width="8.85546875" style="4"/>
  </cols>
  <sheetData>
    <row r="1" spans="1:12">
      <c r="A1" s="127" t="s">
        <v>208</v>
      </c>
    </row>
    <row r="2" spans="1:12">
      <c r="A2" s="107"/>
      <c r="B2" s="108">
        <v>2013</v>
      </c>
      <c r="C2" s="108">
        <v>2014</v>
      </c>
      <c r="D2" s="108">
        <v>2015</v>
      </c>
      <c r="E2" s="108">
        <v>2016</v>
      </c>
      <c r="F2" s="108">
        <v>2017</v>
      </c>
      <c r="G2" s="108">
        <v>2018</v>
      </c>
      <c r="H2" s="108">
        <v>2019</v>
      </c>
      <c r="I2" s="108">
        <v>2020</v>
      </c>
      <c r="J2" s="108">
        <v>2021</v>
      </c>
      <c r="K2" s="108">
        <v>2022</v>
      </c>
    </row>
    <row r="3" spans="1:12">
      <c r="A3" s="109" t="s">
        <v>209</v>
      </c>
      <c r="B3" s="110">
        <f>[2]Data!G7/1000000000</f>
        <v>14.841219329649999</v>
      </c>
      <c r="C3" s="110">
        <f>[2]Data!H7/1000000000</f>
        <v>17.618860747100001</v>
      </c>
      <c r="D3" s="110">
        <f>[2]Data!I7/1000000000</f>
        <v>16.700151361650001</v>
      </c>
      <c r="E3" s="110">
        <f>[2]Data!J7/1000000000</f>
        <v>24.533284648480002</v>
      </c>
      <c r="F3" s="110">
        <f>[2]Data!K7/1000000000</f>
        <v>31.035884261149999</v>
      </c>
      <c r="G3" s="110">
        <f>[2]Data!L7/1000000000</f>
        <v>30.650180474649996</v>
      </c>
      <c r="H3" s="110">
        <f>[2]Data!M7/1000000000</f>
        <v>35.739668081779996</v>
      </c>
      <c r="I3" s="110">
        <f>[2]Data!N7/1000000000</f>
        <v>32.830527186089995</v>
      </c>
      <c r="J3" s="110">
        <f>[2]Data!O7/1000000000</f>
        <v>42.2405438105</v>
      </c>
      <c r="K3" s="110">
        <f>[2]Data!P7/1000000000</f>
        <v>48.281240230739996</v>
      </c>
    </row>
    <row r="4" spans="1:12">
      <c r="A4" s="109" t="s">
        <v>210</v>
      </c>
      <c r="B4" s="110">
        <f>[2]Data!G6/1000000000 - B5</f>
        <v>70.490971809749766</v>
      </c>
      <c r="C4" s="110">
        <f>[2]Data!H6/1000000000 - C5</f>
        <v>76.785928153499327</v>
      </c>
      <c r="D4" s="110">
        <f>[2]Data!I6/1000000000 - D5</f>
        <v>85.400240930090334</v>
      </c>
      <c r="E4" s="110">
        <f>[2]Data!J6/1000000000 - E5</f>
        <v>107.69018412487978</v>
      </c>
      <c r="F4" s="110">
        <f>[2]Data!K6/1000000000 - F5</f>
        <v>120.49852671232041</v>
      </c>
      <c r="G4" s="110">
        <f>[2]Data!L6/1000000000 - G5</f>
        <v>122.05449896268085</v>
      </c>
      <c r="H4" s="110">
        <f>[2]Data!M6/1000000000 - H5</f>
        <v>134.48491049052959</v>
      </c>
      <c r="I4" s="110">
        <f>[2]Data!N6/1000000000 - I5</f>
        <v>146.79022768726028</v>
      </c>
      <c r="J4" s="110">
        <f>[2]Data!O6/1000000000 - J5</f>
        <v>168.57658946077879</v>
      </c>
      <c r="K4" s="110">
        <f>[2]Data!P6/1000000000 - K5</f>
        <v>180.38164791896077</v>
      </c>
    </row>
    <row r="5" spans="1:12">
      <c r="A5" s="109" t="s">
        <v>197</v>
      </c>
      <c r="B5" s="110">
        <f>[2]Data!G22/1000000000</f>
        <v>27.475500029590002</v>
      </c>
      <c r="C5" s="110">
        <f>[2]Data!H22/1000000000</f>
        <v>30.57553673955</v>
      </c>
      <c r="D5" s="110">
        <f>[2]Data!I22/1000000000</f>
        <v>29.183025612479998</v>
      </c>
      <c r="E5" s="110">
        <f>[2]Data!J22/1000000000</f>
        <v>48.72123423168</v>
      </c>
      <c r="F5" s="110">
        <f>[2]Data!K22/1000000000</f>
        <v>59.095615761220003</v>
      </c>
      <c r="G5" s="110">
        <f>[2]Data!L22/1000000000</f>
        <v>64.702366654269994</v>
      </c>
      <c r="H5" s="110">
        <f>[2]Data!M22/1000000000</f>
        <v>80.207784176899992</v>
      </c>
      <c r="I5" s="110">
        <f>[2]Data!N22/1000000000</f>
        <v>87.146171628240012</v>
      </c>
      <c r="J5" s="110">
        <f>[2]Data!O22/1000000000</f>
        <v>97.906865302230003</v>
      </c>
      <c r="K5" s="110">
        <f>[2]Data!P22/1000000000</f>
        <v>113.77867491728</v>
      </c>
    </row>
    <row r="6" spans="1:12">
      <c r="A6" s="109" t="s">
        <v>175</v>
      </c>
      <c r="B6" s="110">
        <f t="shared" ref="B6:K6" si="0">SUM(B4:B4)</f>
        <v>70.490971809749766</v>
      </c>
      <c r="C6" s="110">
        <f t="shared" si="0"/>
        <v>76.785928153499327</v>
      </c>
      <c r="D6" s="110">
        <f t="shared" si="0"/>
        <v>85.400240930090334</v>
      </c>
      <c r="E6" s="110">
        <f t="shared" si="0"/>
        <v>107.69018412487978</v>
      </c>
      <c r="F6" s="110">
        <f t="shared" si="0"/>
        <v>120.49852671232041</v>
      </c>
      <c r="G6" s="110">
        <f t="shared" si="0"/>
        <v>122.05449896268085</v>
      </c>
      <c r="H6" s="110">
        <f t="shared" si="0"/>
        <v>134.48491049052959</v>
      </c>
      <c r="I6" s="110">
        <f t="shared" si="0"/>
        <v>146.79022768726028</v>
      </c>
      <c r="J6" s="110">
        <f t="shared" si="0"/>
        <v>168.57658946077879</v>
      </c>
      <c r="K6" s="110">
        <f t="shared" si="0"/>
        <v>180.38164791896077</v>
      </c>
    </row>
    <row r="7" spans="1:12">
      <c r="B7" s="42"/>
      <c r="K7" s="106"/>
      <c r="L7" s="106"/>
    </row>
    <row r="30" spans="1:1">
      <c r="A30" s="36" t="s">
        <v>39</v>
      </c>
    </row>
  </sheetData>
  <hyperlinks>
    <hyperlink ref="A30" location="OBSAH!A1" display="Zpět na Obsah" xr:uid="{69BB6877-97EF-47CA-BE84-8440BA26360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023D-9AE3-47C5-9C34-901EFC2ED02D}">
  <sheetPr>
    <tabColor theme="0" tint="-0.34998626667073579"/>
  </sheetPr>
  <dimension ref="A1:E20"/>
  <sheetViews>
    <sheetView workbookViewId="0"/>
  </sheetViews>
  <sheetFormatPr defaultColWidth="8.85546875" defaultRowHeight="11.45"/>
  <cols>
    <col min="1" max="1" width="22.85546875" style="4" customWidth="1"/>
    <col min="2" max="2" width="15.28515625" style="4" customWidth="1"/>
    <col min="3" max="3" width="16.42578125" style="4" customWidth="1"/>
    <col min="4" max="4" width="16.28515625" style="4" customWidth="1"/>
    <col min="5" max="5" width="15.85546875" style="4" customWidth="1"/>
    <col min="6" max="16384" width="8.85546875" style="4"/>
  </cols>
  <sheetData>
    <row r="1" spans="1:5">
      <c r="A1" s="4" t="s">
        <v>211</v>
      </c>
    </row>
    <row r="2" spans="1:5">
      <c r="A2" s="176" t="s">
        <v>166</v>
      </c>
      <c r="B2" s="178" t="s">
        <v>148</v>
      </c>
      <c r="C2" s="180" t="s">
        <v>212</v>
      </c>
      <c r="D2" s="180" t="s">
        <v>213</v>
      </c>
      <c r="E2" s="159" t="s">
        <v>214</v>
      </c>
    </row>
    <row r="3" spans="1:5" ht="12" thickBot="1">
      <c r="A3" s="177"/>
      <c r="B3" s="179"/>
      <c r="C3" s="181"/>
      <c r="D3" s="181"/>
      <c r="E3" s="182"/>
    </row>
    <row r="4" spans="1:5" ht="12.6" thickTop="1">
      <c r="A4" s="128" t="s">
        <v>215</v>
      </c>
      <c r="B4" s="129">
        <v>414</v>
      </c>
      <c r="C4" s="130">
        <v>29673</v>
      </c>
      <c r="D4" s="131">
        <v>1.8</v>
      </c>
      <c r="E4" s="132">
        <v>60260</v>
      </c>
    </row>
    <row r="5" spans="1:5" ht="12">
      <c r="A5" s="128" t="s">
        <v>216</v>
      </c>
      <c r="B5" s="129">
        <v>985</v>
      </c>
      <c r="C5" s="130">
        <v>145828</v>
      </c>
      <c r="D5" s="131">
        <v>6.5</v>
      </c>
      <c r="E5" s="132">
        <v>44746</v>
      </c>
    </row>
    <row r="6" spans="1:5" ht="12">
      <c r="A6" s="128" t="s">
        <v>217</v>
      </c>
      <c r="B6" s="133">
        <v>1998</v>
      </c>
      <c r="C6" s="130">
        <v>658216</v>
      </c>
      <c r="D6" s="131">
        <v>21.2</v>
      </c>
      <c r="E6" s="132">
        <v>32252</v>
      </c>
    </row>
    <row r="7" spans="1:5" ht="12">
      <c r="A7" s="128" t="s">
        <v>218</v>
      </c>
      <c r="B7" s="133">
        <v>1370</v>
      </c>
      <c r="C7" s="130">
        <v>970631</v>
      </c>
      <c r="D7" s="131">
        <v>25.6</v>
      </c>
      <c r="E7" s="132">
        <v>26354</v>
      </c>
    </row>
    <row r="8" spans="1:5" ht="12">
      <c r="A8" s="128" t="s">
        <v>219</v>
      </c>
      <c r="B8" s="129">
        <v>776</v>
      </c>
      <c r="C8" s="131" t="s">
        <v>220</v>
      </c>
      <c r="D8" s="131">
        <v>24.7</v>
      </c>
      <c r="E8" s="132">
        <v>22931</v>
      </c>
    </row>
    <row r="9" spans="1:5" ht="12">
      <c r="A9" s="128" t="s">
        <v>221</v>
      </c>
      <c r="B9" s="129">
        <v>443</v>
      </c>
      <c r="C9" s="131" t="s">
        <v>222</v>
      </c>
      <c r="D9" s="131">
        <v>23.2</v>
      </c>
      <c r="E9" s="132">
        <v>17351</v>
      </c>
    </row>
    <row r="10" spans="1:5" ht="12">
      <c r="A10" s="128" t="s">
        <v>223</v>
      </c>
      <c r="B10" s="129">
        <v>141</v>
      </c>
      <c r="C10" s="130">
        <v>972138</v>
      </c>
      <c r="D10" s="131">
        <v>14.8</v>
      </c>
      <c r="E10" s="132">
        <v>15185</v>
      </c>
    </row>
    <row r="11" spans="1:5" ht="12">
      <c r="A11" s="128" t="s">
        <v>224</v>
      </c>
      <c r="B11" s="129">
        <v>67</v>
      </c>
      <c r="C11" s="130">
        <v>942529</v>
      </c>
      <c r="D11" s="131">
        <v>14.2</v>
      </c>
      <c r="E11" s="132">
        <v>15096</v>
      </c>
    </row>
    <row r="12" spans="1:5" ht="12">
      <c r="A12" s="128" t="s">
        <v>225</v>
      </c>
      <c r="B12" s="129">
        <v>43</v>
      </c>
      <c r="C12" s="131" t="s">
        <v>226</v>
      </c>
      <c r="D12" s="131">
        <v>17.600000000000001</v>
      </c>
      <c r="E12" s="132">
        <v>13675</v>
      </c>
    </row>
    <row r="13" spans="1:5" ht="12">
      <c r="A13" s="128" t="s">
        <v>227</v>
      </c>
      <c r="B13" s="129">
        <v>12</v>
      </c>
      <c r="C13" s="130">
        <v>893089</v>
      </c>
      <c r="D13" s="131">
        <v>12.9</v>
      </c>
      <c r="E13" s="132">
        <v>14451</v>
      </c>
    </row>
    <row r="14" spans="1:5" ht="12">
      <c r="A14" s="128" t="s">
        <v>228</v>
      </c>
      <c r="B14" s="129">
        <v>4</v>
      </c>
      <c r="C14" s="130">
        <v>930941</v>
      </c>
      <c r="D14" s="131">
        <v>17.899999999999999</v>
      </c>
      <c r="E14" s="132">
        <v>19220</v>
      </c>
    </row>
    <row r="15" spans="1:5" ht="12" thickBot="1">
      <c r="A15" s="134" t="s">
        <v>229</v>
      </c>
      <c r="B15" s="135">
        <v>1</v>
      </c>
      <c r="C15" s="136" t="s">
        <v>230</v>
      </c>
      <c r="D15" s="136">
        <v>113.8</v>
      </c>
      <c r="E15" s="137">
        <v>89210</v>
      </c>
    </row>
    <row r="16" spans="1:5">
      <c r="A16" s="138" t="s">
        <v>231</v>
      </c>
      <c r="B16" s="139">
        <v>6254</v>
      </c>
      <c r="C16" s="140" t="s">
        <v>232</v>
      </c>
      <c r="D16" s="140">
        <v>294.2</v>
      </c>
      <c r="E16" s="141">
        <v>27971</v>
      </c>
    </row>
    <row r="17" spans="1:5" ht="12" thickBot="1">
      <c r="A17" s="134" t="s">
        <v>233</v>
      </c>
      <c r="B17" s="135">
        <v>13</v>
      </c>
      <c r="C17" s="136" t="s">
        <v>234</v>
      </c>
      <c r="D17" s="136">
        <v>48.3</v>
      </c>
      <c r="E17" s="137">
        <v>5225</v>
      </c>
    </row>
    <row r="18" spans="1:5">
      <c r="A18" s="128" t="s">
        <v>235</v>
      </c>
      <c r="B18" s="142">
        <v>6267</v>
      </c>
      <c r="C18" s="143" t="s">
        <v>232</v>
      </c>
      <c r="D18" s="131">
        <v>342.4</v>
      </c>
      <c r="E18" s="132">
        <v>32562</v>
      </c>
    </row>
    <row r="20" spans="1:5">
      <c r="A20" s="36" t="s">
        <v>39</v>
      </c>
    </row>
  </sheetData>
  <mergeCells count="5">
    <mergeCell ref="A2:A3"/>
    <mergeCell ref="B2:B3"/>
    <mergeCell ref="C2:C3"/>
    <mergeCell ref="D2:D3"/>
    <mergeCell ref="E2:E3"/>
  </mergeCells>
  <hyperlinks>
    <hyperlink ref="A20" location="OBSAH!A1" display="Zpět na Obsah" xr:uid="{8615BC42-A5AE-4FAC-8FD3-75D3A6806759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zoomScaleNormal="100" workbookViewId="0">
      <selection activeCell="R30" sqref="R30"/>
    </sheetView>
  </sheetViews>
  <sheetFormatPr defaultColWidth="8.7109375" defaultRowHeight="11.45"/>
  <cols>
    <col min="1" max="1" width="8" style="4" customWidth="1"/>
    <col min="2" max="14" width="8.7109375" style="4"/>
    <col min="15" max="15" width="10.140625" style="4" customWidth="1"/>
    <col min="16" max="16384" width="8.7109375" style="4"/>
  </cols>
  <sheetData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9A8A-AB3C-4DDA-AB82-B95BEE99A60A}">
  <sheetPr>
    <tabColor theme="0" tint="-0.34998626667073579"/>
  </sheetPr>
  <dimension ref="A1:K30"/>
  <sheetViews>
    <sheetView workbookViewId="0">
      <selection activeCell="P27" sqref="P27"/>
    </sheetView>
  </sheetViews>
  <sheetFormatPr defaultColWidth="8.85546875" defaultRowHeight="11.45"/>
  <cols>
    <col min="1" max="1" width="21.85546875" style="4" bestFit="1" customWidth="1"/>
    <col min="2" max="16384" width="8.85546875" style="4"/>
  </cols>
  <sheetData>
    <row r="1" spans="1:11">
      <c r="A1" s="4" t="s">
        <v>236</v>
      </c>
    </row>
    <row r="2" spans="1:11">
      <c r="A2" s="107"/>
      <c r="B2" s="108">
        <v>2013</v>
      </c>
      <c r="C2" s="108">
        <v>2014</v>
      </c>
      <c r="D2" s="108">
        <v>2015</v>
      </c>
      <c r="E2" s="108">
        <v>2016</v>
      </c>
      <c r="F2" s="108">
        <v>2017</v>
      </c>
      <c r="G2" s="108">
        <v>2018</v>
      </c>
      <c r="H2" s="108">
        <v>2019</v>
      </c>
      <c r="I2" s="108">
        <v>2020</v>
      </c>
      <c r="J2" s="108">
        <v>2021</v>
      </c>
      <c r="K2" s="108">
        <v>2022</v>
      </c>
    </row>
    <row r="3" spans="1:11">
      <c r="A3" s="109" t="s">
        <v>237</v>
      </c>
      <c r="B3" s="110">
        <v>17.465696649229951</v>
      </c>
      <c r="C3" s="110">
        <v>11.539085779359981</v>
      </c>
      <c r="D3" s="110">
        <v>21.433402003389929</v>
      </c>
      <c r="E3" s="110">
        <v>52.418391048509889</v>
      </c>
      <c r="F3" s="110">
        <v>30.524239728669997</v>
      </c>
      <c r="G3" s="110">
        <v>8.3569012748099833</v>
      </c>
      <c r="H3" s="110">
        <v>31.359453259910087</v>
      </c>
      <c r="I3" s="110">
        <v>14.001834042899986</v>
      </c>
      <c r="J3" s="110">
        <v>41.244451526090053</v>
      </c>
      <c r="K3" s="110">
        <v>32.998719825410063</v>
      </c>
    </row>
    <row r="4" spans="1:11">
      <c r="A4" s="109" t="s">
        <v>238</v>
      </c>
      <c r="B4" s="110">
        <v>15.581485514259445</v>
      </c>
      <c r="C4" s="110">
        <v>12.172634471159576</v>
      </c>
      <c r="D4" s="110">
        <v>6.3030922640709841</v>
      </c>
      <c r="E4" s="110">
        <v>49.661285100819477</v>
      </c>
      <c r="F4" s="110">
        <v>29.685323729650605</v>
      </c>
      <c r="G4" s="110">
        <v>6.7770193569104311</v>
      </c>
      <c r="H4" s="110">
        <v>33.025316657608734</v>
      </c>
      <c r="I4" s="110">
        <v>16.334563752380738</v>
      </c>
      <c r="J4" s="110">
        <v>41.957072071918489</v>
      </c>
      <c r="K4" s="110">
        <v>33.717564493471983</v>
      </c>
    </row>
    <row r="5" spans="1:11">
      <c r="A5" s="109" t="s">
        <v>239</v>
      </c>
      <c r="B5" s="110">
        <v>4.8901795179600676</v>
      </c>
      <c r="C5" s="110">
        <v>-3.7491066858199464</v>
      </c>
      <c r="D5" s="110">
        <v>-2.591031341689972</v>
      </c>
      <c r="E5" s="110">
        <v>-19.896399898449921</v>
      </c>
      <c r="F5" s="110">
        <v>-4.7278641802398989</v>
      </c>
      <c r="G5" s="110">
        <v>-1.0601339623001251</v>
      </c>
      <c r="H5" s="110">
        <v>0.47380820933004758</v>
      </c>
      <c r="I5" s="110">
        <v>3.2826580686099089</v>
      </c>
      <c r="J5" s="110">
        <v>-0.1305936494400177</v>
      </c>
      <c r="K5" s="110">
        <v>1.9518867020800628</v>
      </c>
    </row>
    <row r="30" spans="1:1">
      <c r="A30" s="36" t="s">
        <v>39</v>
      </c>
    </row>
  </sheetData>
  <hyperlinks>
    <hyperlink ref="A30" location="OBSAH!A1" display="Zpět na Obsah" xr:uid="{1278FF04-D838-4B3D-9E57-BA8A67DB4E3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9A6D-B4F7-4387-8043-9FB139991C0C}">
  <sheetPr>
    <tabColor theme="0" tint="-0.34998626667073579"/>
  </sheetPr>
  <dimension ref="A1:K27"/>
  <sheetViews>
    <sheetView workbookViewId="0">
      <selection activeCell="S28" sqref="S28"/>
    </sheetView>
  </sheetViews>
  <sheetFormatPr defaultColWidth="8.85546875" defaultRowHeight="11.45"/>
  <cols>
    <col min="1" max="16384" width="8.85546875" style="4"/>
  </cols>
  <sheetData>
    <row r="1" spans="1:11">
      <c r="A1" s="4" t="s">
        <v>240</v>
      </c>
    </row>
    <row r="2" spans="1:11">
      <c r="A2" s="144"/>
      <c r="B2" s="145">
        <v>2013</v>
      </c>
      <c r="C2" s="145">
        <v>2014</v>
      </c>
      <c r="D2" s="145">
        <v>2015</v>
      </c>
      <c r="E2" s="145">
        <v>2016</v>
      </c>
      <c r="F2" s="145">
        <v>2017</v>
      </c>
      <c r="G2" s="145">
        <v>2018</v>
      </c>
      <c r="H2" s="145">
        <v>2019</v>
      </c>
      <c r="I2" s="145">
        <v>2020</v>
      </c>
      <c r="J2" s="145">
        <v>2021</v>
      </c>
      <c r="K2" s="145">
        <v>2022</v>
      </c>
    </row>
    <row r="3" spans="1:11">
      <c r="A3" s="146" t="s">
        <v>210</v>
      </c>
      <c r="B3" s="147">
        <v>52.913290758839899</v>
      </c>
      <c r="C3" s="147">
        <v>49.678695673639965</v>
      </c>
      <c r="D3" s="147">
        <v>48.568405236219974</v>
      </c>
      <c r="E3" s="147">
        <v>43.082582069510067</v>
      </c>
      <c r="F3" s="147">
        <v>41.907279552540174</v>
      </c>
      <c r="G3" s="147">
        <v>42.141617151740043</v>
      </c>
      <c r="H3" s="147">
        <v>43.884429609710097</v>
      </c>
      <c r="I3" s="147">
        <v>45.921743126210004</v>
      </c>
      <c r="J3" s="147">
        <v>50.416225097309976</v>
      </c>
      <c r="K3" s="147">
        <v>53.288796760570051</v>
      </c>
    </row>
    <row r="4" spans="1:11">
      <c r="A4" s="146" t="s">
        <v>197</v>
      </c>
      <c r="B4" s="147">
        <v>33.503364519880002</v>
      </c>
      <c r="C4" s="147">
        <v>32.80249445103</v>
      </c>
      <c r="D4" s="147">
        <v>31.81742165452</v>
      </c>
      <c r="E4" s="147">
        <v>22.315482656659999</v>
      </c>
      <c r="F4" s="147">
        <v>21.16933083268</v>
      </c>
      <c r="G4" s="147">
        <v>20.341592646110001</v>
      </c>
      <c r="H4" s="147">
        <v>19.92288272031</v>
      </c>
      <c r="I4" s="147">
        <v>19.332525506189999</v>
      </c>
      <c r="J4" s="147">
        <v>13.388288124450002</v>
      </c>
      <c r="K4" s="147">
        <v>12.49453491513</v>
      </c>
    </row>
    <row r="5" spans="1:11">
      <c r="A5" s="146" t="s">
        <v>209</v>
      </c>
      <c r="B5" s="147">
        <v>23.602462334560006</v>
      </c>
      <c r="C5" s="147">
        <v>23.788820802789999</v>
      </c>
      <c r="D5" s="147">
        <v>23.293152695030006</v>
      </c>
      <c r="E5" s="147">
        <v>18.38451496115</v>
      </c>
      <c r="F5" s="147">
        <v>15.978105121859997</v>
      </c>
      <c r="G5" s="147">
        <v>15.511371746929996</v>
      </c>
      <c r="H5" s="147">
        <v>14.661077424090001</v>
      </c>
      <c r="I5" s="147">
        <v>16.496779190319998</v>
      </c>
      <c r="J5" s="147">
        <v>17.815940951520002</v>
      </c>
      <c r="K5" s="147">
        <v>17.789009199660001</v>
      </c>
    </row>
    <row r="6" spans="1:11">
      <c r="A6" s="146" t="s">
        <v>175</v>
      </c>
      <c r="B6" s="147">
        <v>57.105826854440011</v>
      </c>
      <c r="C6" s="147">
        <v>56.591315253819999</v>
      </c>
      <c r="D6" s="147">
        <v>55.110574349550006</v>
      </c>
      <c r="E6" s="147">
        <v>40.699997617809998</v>
      </c>
      <c r="F6" s="147">
        <v>37.147435954540001</v>
      </c>
      <c r="G6" s="147">
        <v>35.852964393039997</v>
      </c>
      <c r="H6" s="147">
        <v>34.583960144400002</v>
      </c>
      <c r="I6" s="147">
        <v>35.829304696509993</v>
      </c>
      <c r="J6" s="147">
        <v>31.204229075970005</v>
      </c>
      <c r="K6" s="147">
        <v>30.283544114790001</v>
      </c>
    </row>
    <row r="7" spans="1:11">
      <c r="B7" s="42"/>
      <c r="C7" s="42"/>
      <c r="D7" s="42"/>
      <c r="E7" s="42"/>
      <c r="F7" s="42"/>
      <c r="G7" s="42"/>
      <c r="H7" s="42"/>
      <c r="I7" s="42"/>
      <c r="J7" s="42"/>
      <c r="K7" s="42"/>
    </row>
    <row r="27" spans="1:1">
      <c r="A27" s="36" t="s">
        <v>39</v>
      </c>
    </row>
  </sheetData>
  <hyperlinks>
    <hyperlink ref="A27" location="OBSAH!A1" display="Zpět na Obsah" xr:uid="{BFCDDA57-9BF9-4D76-8574-A592E513683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805D-B1B0-42F5-B066-44B47EAB59F4}">
  <sheetPr>
    <tabColor theme="0" tint="-0.34998626667073579"/>
  </sheetPr>
  <dimension ref="A1:R27"/>
  <sheetViews>
    <sheetView workbookViewId="0">
      <selection activeCell="A27" sqref="A27:B27"/>
    </sheetView>
  </sheetViews>
  <sheetFormatPr defaultColWidth="8.85546875" defaultRowHeight="11.45"/>
  <cols>
    <col min="1" max="16384" width="8.85546875" style="4"/>
  </cols>
  <sheetData>
    <row r="1" spans="1:18">
      <c r="A1" s="4" t="s">
        <v>241</v>
      </c>
    </row>
    <row r="2" spans="1:18">
      <c r="A2" s="107"/>
      <c r="B2" s="108">
        <v>2013</v>
      </c>
      <c r="C2" s="108">
        <v>2014</v>
      </c>
      <c r="D2" s="108">
        <v>2015</v>
      </c>
      <c r="E2" s="108">
        <v>2016</v>
      </c>
      <c r="F2" s="108">
        <v>2017</v>
      </c>
      <c r="G2" s="108">
        <v>2018</v>
      </c>
      <c r="H2" s="108">
        <v>2019</v>
      </c>
      <c r="I2" s="108">
        <v>2020</v>
      </c>
      <c r="J2" s="108">
        <v>2021</v>
      </c>
      <c r="K2" s="108">
        <v>2022</v>
      </c>
    </row>
    <row r="3" spans="1:18">
      <c r="A3" s="109" t="s">
        <v>242</v>
      </c>
      <c r="B3" s="110">
        <v>112.80769116898976</v>
      </c>
      <c r="C3" s="110">
        <v>124.98032564014933</v>
      </c>
      <c r="D3" s="110">
        <v>131.28341790422033</v>
      </c>
      <c r="E3" s="110">
        <v>180.9447030050398</v>
      </c>
      <c r="F3" s="110">
        <v>210.6300267346904</v>
      </c>
      <c r="G3" s="110">
        <v>217.40704609160082</v>
      </c>
      <c r="H3" s="110">
        <v>250.43236274920957</v>
      </c>
      <c r="I3" s="110">
        <v>266.76692650159032</v>
      </c>
      <c r="J3" s="110">
        <v>308.72399857350877</v>
      </c>
      <c r="K3" s="110">
        <v>342.44156306698079</v>
      </c>
      <c r="L3" s="148"/>
      <c r="M3" s="148"/>
      <c r="N3" s="148"/>
      <c r="O3" s="148"/>
      <c r="P3" s="148"/>
      <c r="Q3" s="148"/>
      <c r="R3" s="148"/>
    </row>
    <row r="4" spans="1:18">
      <c r="A4" s="109" t="s">
        <v>243</v>
      </c>
      <c r="B4" s="110">
        <v>70.513697777280072</v>
      </c>
      <c r="C4" s="110">
        <v>90.288801355830088</v>
      </c>
      <c r="D4" s="110">
        <v>96.175841504349762</v>
      </c>
      <c r="E4" s="110">
        <v>57.989344206169847</v>
      </c>
      <c r="F4" s="110">
        <v>75.414571839539974</v>
      </c>
      <c r="G4" s="110">
        <v>109.55889983260032</v>
      </c>
      <c r="H4" s="110">
        <v>112.40178429436993</v>
      </c>
      <c r="I4" s="110">
        <v>119.80222184865974</v>
      </c>
      <c r="J4" s="110">
        <v>115.7342716140099</v>
      </c>
      <c r="K4" s="110">
        <v>135.9862867290604</v>
      </c>
      <c r="L4" s="148"/>
      <c r="M4" s="148"/>
      <c r="N4" s="148"/>
      <c r="O4" s="148"/>
      <c r="P4" s="148"/>
      <c r="Q4" s="148"/>
      <c r="R4" s="148"/>
    </row>
    <row r="27" spans="1:2">
      <c r="A27" s="157" t="s">
        <v>39</v>
      </c>
      <c r="B27" s="157"/>
    </row>
  </sheetData>
  <mergeCells count="1">
    <mergeCell ref="A27:B27"/>
  </mergeCells>
  <hyperlinks>
    <hyperlink ref="A27" location="OBSAH!A1" display="Zpět na Obsah" xr:uid="{3A7FFF90-A17E-4631-B774-513196D1107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922F-4043-4A0D-AEDC-3F26729EC6AD}">
  <sheetPr>
    <tabColor theme="0" tint="-0.34998626667073579"/>
  </sheetPr>
  <dimension ref="A1:K35"/>
  <sheetViews>
    <sheetView workbookViewId="0">
      <selection activeCell="J23" sqref="J23"/>
    </sheetView>
  </sheetViews>
  <sheetFormatPr defaultColWidth="8.85546875" defaultRowHeight="11.45"/>
  <cols>
    <col min="1" max="1" width="46" style="4" bestFit="1" customWidth="1"/>
    <col min="2" max="16384" width="8.85546875" style="4"/>
  </cols>
  <sheetData>
    <row r="1" spans="1:11">
      <c r="A1" s="4" t="s">
        <v>244</v>
      </c>
    </row>
    <row r="2" spans="1:11">
      <c r="A2" s="5"/>
      <c r="B2" s="108">
        <v>2013</v>
      </c>
      <c r="C2" s="108">
        <v>2014</v>
      </c>
      <c r="D2" s="108">
        <v>2015</v>
      </c>
      <c r="E2" s="108">
        <v>2016</v>
      </c>
      <c r="F2" s="108">
        <v>2017</v>
      </c>
      <c r="G2" s="108">
        <v>2018</v>
      </c>
      <c r="H2" s="108">
        <v>2019</v>
      </c>
      <c r="I2" s="108">
        <v>2020</v>
      </c>
      <c r="J2" s="108">
        <v>2021</v>
      </c>
      <c r="K2" s="108">
        <v>2022</v>
      </c>
    </row>
    <row r="3" spans="1:11">
      <c r="A3" s="109" t="s">
        <v>245</v>
      </c>
      <c r="B3" s="110">
        <v>70.513697777280072</v>
      </c>
      <c r="C3" s="110">
        <v>90.288801355830088</v>
      </c>
      <c r="D3" s="110">
        <v>96.175841504349762</v>
      </c>
      <c r="E3" s="110">
        <v>57.989344206169847</v>
      </c>
      <c r="F3" s="110">
        <v>75.414571839539974</v>
      </c>
      <c r="G3" s="110">
        <v>109.55889983260032</v>
      </c>
      <c r="H3" s="110">
        <v>112.40178429436993</v>
      </c>
      <c r="I3" s="110">
        <v>119.80222184865974</v>
      </c>
      <c r="J3" s="110">
        <v>115.7342716140099</v>
      </c>
      <c r="K3" s="110">
        <v>135.9862867290604</v>
      </c>
    </row>
    <row r="4" spans="1:11">
      <c r="A4" s="109" t="s">
        <v>246</v>
      </c>
      <c r="B4" s="110">
        <v>25.912848379490057</v>
      </c>
      <c r="C4" s="110">
        <v>28.685083762640133</v>
      </c>
      <c r="D4" s="110">
        <v>27.207101361039733</v>
      </c>
      <c r="E4" s="110">
        <v>27.103240475729883</v>
      </c>
      <c r="F4" s="110">
        <v>48.292903123800002</v>
      </c>
      <c r="G4" s="110">
        <v>62.392170796660352</v>
      </c>
      <c r="H4" s="110">
        <v>46.912011640229792</v>
      </c>
      <c r="I4" s="110">
        <v>48.437965830889681</v>
      </c>
      <c r="J4" s="110">
        <v>51.412912943139887</v>
      </c>
      <c r="K4" s="110">
        <v>76.677520512130414</v>
      </c>
    </row>
    <row r="5" spans="1:11">
      <c r="A5" s="109" t="s">
        <v>247</v>
      </c>
      <c r="B5" s="110">
        <v>15.217086799429993</v>
      </c>
      <c r="C5" s="110">
        <v>22.988207443219995</v>
      </c>
      <c r="D5" s="110">
        <v>24.602243630639975</v>
      </c>
      <c r="E5" s="110">
        <v>12.312892948779977</v>
      </c>
      <c r="F5" s="110">
        <v>12.817647314999993</v>
      </c>
      <c r="G5" s="110">
        <v>22.42499916222998</v>
      </c>
      <c r="H5" s="110">
        <v>31.074779601390031</v>
      </c>
      <c r="I5" s="110">
        <v>38.495355872430039</v>
      </c>
      <c r="J5" s="110">
        <v>35.16708896433002</v>
      </c>
      <c r="K5" s="110">
        <v>32.306912139439959</v>
      </c>
    </row>
    <row r="6" spans="1:11">
      <c r="A6" s="109" t="s">
        <v>248</v>
      </c>
      <c r="B6" s="110">
        <v>29.383762598360018</v>
      </c>
      <c r="C6" s="110">
        <v>38.615510149969964</v>
      </c>
      <c r="D6" s="110">
        <v>44.366496512670054</v>
      </c>
      <c r="E6" s="110">
        <v>18.573210781659984</v>
      </c>
      <c r="F6" s="110">
        <v>14.30402140073998</v>
      </c>
      <c r="G6" s="110">
        <v>24.741729873709986</v>
      </c>
      <c r="H6" s="110">
        <v>34.414993052750106</v>
      </c>
      <c r="I6" s="110">
        <v>32.868900145340014</v>
      </c>
      <c r="J6" s="110">
        <v>29.154269706539985</v>
      </c>
      <c r="K6" s="110">
        <v>27.001854077490027</v>
      </c>
    </row>
    <row r="7" spans="1:11">
      <c r="A7" s="109" t="s">
        <v>249</v>
      </c>
      <c r="B7" s="114">
        <v>21.58032733936842</v>
      </c>
      <c r="C7" s="114">
        <v>25.460751608190012</v>
      </c>
      <c r="D7" s="114">
        <v>25.580481798568183</v>
      </c>
      <c r="E7" s="114">
        <v>21.233026717811946</v>
      </c>
      <c r="F7" s="114">
        <v>16.996247545198791</v>
      </c>
      <c r="G7" s="114">
        <v>20.468441355740232</v>
      </c>
      <c r="H7" s="114">
        <v>27.646162199710318</v>
      </c>
      <c r="I7" s="114">
        <v>32.132422319395154</v>
      </c>
      <c r="J7" s="114">
        <v>30.386063241160937</v>
      </c>
      <c r="K7" s="114">
        <v>23.757477990268516</v>
      </c>
    </row>
    <row r="8" spans="1:11">
      <c r="A8" s="109" t="s">
        <v>250</v>
      </c>
      <c r="B8" s="114">
        <v>41.670999429316041</v>
      </c>
      <c r="C8" s="114">
        <v>42.768881157016821</v>
      </c>
      <c r="D8" s="114">
        <v>46.130603921633984</v>
      </c>
      <c r="E8" s="114">
        <v>32.028661534137278</v>
      </c>
      <c r="F8" s="114">
        <v>18.967185056987038</v>
      </c>
      <c r="G8" s="114">
        <v>22.583039727045382</v>
      </c>
      <c r="H8" s="114">
        <v>30.617835178328136</v>
      </c>
      <c r="I8" s="114">
        <v>27.43596874760944</v>
      </c>
      <c r="J8" s="114">
        <v>25.190697016501375</v>
      </c>
      <c r="K8" s="114">
        <v>19.856306637218964</v>
      </c>
    </row>
    <row r="9" spans="1:11">
      <c r="A9" s="109" t="s">
        <v>251</v>
      </c>
      <c r="B9" s="114">
        <v>36.748673231315529</v>
      </c>
      <c r="C9" s="114">
        <v>31.770367234793166</v>
      </c>
      <c r="D9" s="114">
        <v>28.288914279797833</v>
      </c>
      <c r="E9" s="114">
        <v>46.738311748050776</v>
      </c>
      <c r="F9" s="114">
        <v>64.036567397814167</v>
      </c>
      <c r="G9" s="114">
        <v>56.948518917214386</v>
      </c>
      <c r="H9" s="114">
        <v>41.736002621961546</v>
      </c>
      <c r="I9" s="114">
        <v>40.431608932995402</v>
      </c>
      <c r="J9" s="114">
        <v>44.423239742337685</v>
      </c>
      <c r="K9" s="114">
        <v>56.386215372512524</v>
      </c>
    </row>
    <row r="35" spans="1:2">
      <c r="A35" s="157" t="s">
        <v>39</v>
      </c>
      <c r="B35" s="157"/>
    </row>
  </sheetData>
  <mergeCells count="1">
    <mergeCell ref="A35:B35"/>
  </mergeCells>
  <phoneticPr fontId="16" type="noConversion"/>
  <hyperlinks>
    <hyperlink ref="A35" location="OBSAH!A1" display="Zpět na Obsah" xr:uid="{F62198BB-558D-433D-9549-23FAF54E564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B23F-CAEF-4157-AC9B-4BBF2946E63B}">
  <sheetPr>
    <tabColor theme="0" tint="-0.34998626667073579"/>
  </sheetPr>
  <dimension ref="A1:P86"/>
  <sheetViews>
    <sheetView workbookViewId="0">
      <selection activeCell="O14" sqref="O14"/>
    </sheetView>
  </sheetViews>
  <sheetFormatPr defaultColWidth="9.140625" defaultRowHeight="11.45"/>
  <cols>
    <col min="1" max="1" width="47.28515625" style="4" customWidth="1"/>
    <col min="2" max="8" width="6" style="4" bestFit="1" customWidth="1"/>
    <col min="9" max="13" width="6.140625" style="4" bestFit="1" customWidth="1"/>
    <col min="14" max="16" width="5.7109375" style="4" bestFit="1" customWidth="1"/>
    <col min="17" max="16384" width="9.140625" style="4"/>
  </cols>
  <sheetData>
    <row r="1" spans="1:14">
      <c r="A1" s="4" t="s">
        <v>35</v>
      </c>
    </row>
    <row r="2" spans="1:14" ht="13.9">
      <c r="A2" s="5"/>
      <c r="B2" s="6">
        <v>2013</v>
      </c>
      <c r="C2" s="6">
        <v>2014</v>
      </c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6">
        <v>2022</v>
      </c>
      <c r="L2" s="6">
        <v>2023</v>
      </c>
      <c r="M2" s="48"/>
      <c r="N2" s="50"/>
    </row>
    <row r="3" spans="1:14" ht="13.9">
      <c r="A3" s="43" t="s">
        <v>36</v>
      </c>
      <c r="B3" s="54">
        <v>44.42</v>
      </c>
      <c r="C3" s="54">
        <v>41.85</v>
      </c>
      <c r="D3" s="54">
        <v>39.700000000000003</v>
      </c>
      <c r="E3" s="54">
        <v>36.58</v>
      </c>
      <c r="F3" s="54">
        <v>34.24</v>
      </c>
      <c r="G3" s="54">
        <v>32.06</v>
      </c>
      <c r="H3" s="54">
        <v>30.05</v>
      </c>
      <c r="I3" s="54">
        <v>37.659999999999997</v>
      </c>
      <c r="J3" s="54">
        <v>42.02</v>
      </c>
      <c r="K3" s="54">
        <v>44.17</v>
      </c>
      <c r="L3" s="55"/>
      <c r="M3" s="48"/>
      <c r="N3" s="50"/>
    </row>
    <row r="4" spans="1:14" ht="13.9">
      <c r="A4" s="49" t="s">
        <v>37</v>
      </c>
      <c r="B4" s="54"/>
      <c r="C4" s="54"/>
      <c r="D4" s="54"/>
      <c r="E4" s="54"/>
      <c r="F4" s="54"/>
      <c r="G4" s="54"/>
      <c r="H4" s="54"/>
      <c r="I4" s="54"/>
      <c r="J4" s="54"/>
      <c r="K4" s="56">
        <v>44.17</v>
      </c>
      <c r="L4" s="55">
        <v>44.66</v>
      </c>
      <c r="M4" s="48"/>
      <c r="N4" s="50"/>
    </row>
    <row r="5" spans="1:14" ht="13.9">
      <c r="A5" s="43" t="s">
        <v>38</v>
      </c>
      <c r="B5" s="54"/>
      <c r="C5" s="54"/>
      <c r="D5" s="54"/>
      <c r="E5" s="54"/>
      <c r="F5" s="54">
        <v>55</v>
      </c>
      <c r="G5" s="54">
        <v>55</v>
      </c>
      <c r="H5" s="54">
        <v>55</v>
      </c>
      <c r="I5" s="54">
        <v>55</v>
      </c>
      <c r="J5" s="54">
        <v>55</v>
      </c>
      <c r="K5" s="54">
        <v>55</v>
      </c>
      <c r="L5" s="54">
        <v>55</v>
      </c>
      <c r="M5" s="48"/>
      <c r="N5" s="50"/>
    </row>
    <row r="6" spans="1:14" ht="13.9">
      <c r="K6" s="57"/>
      <c r="L6" s="8">
        <v>60</v>
      </c>
      <c r="M6" s="48"/>
      <c r="N6" s="58"/>
    </row>
    <row r="7" spans="1:14" ht="13.9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50"/>
    </row>
    <row r="8" spans="1:14" ht="13.9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50"/>
    </row>
    <row r="9" spans="1:14" ht="13.9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50"/>
    </row>
    <row r="10" spans="1:14" ht="13.9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50"/>
    </row>
    <row r="11" spans="1:14" ht="13.9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50"/>
    </row>
    <row r="12" spans="1:14" ht="13.9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50"/>
    </row>
    <row r="13" spans="1:14" ht="13.9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50"/>
    </row>
    <row r="14" spans="1:14" ht="13.9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/>
    </row>
    <row r="15" spans="1:14" ht="13.9">
      <c r="A15" s="51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0"/>
    </row>
    <row r="16" spans="1:14" ht="13.9">
      <c r="A16" s="51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/>
    </row>
    <row r="17" spans="1:14" ht="13.9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50"/>
    </row>
    <row r="18" spans="1:14" ht="13.15">
      <c r="A18" s="5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59"/>
    </row>
    <row r="19" spans="1:14" ht="13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59"/>
    </row>
    <row r="20" spans="1:14" ht="13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59"/>
    </row>
    <row r="21" spans="1:14" ht="13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59"/>
    </row>
    <row r="22" spans="1:14" ht="13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59"/>
    </row>
    <row r="23" spans="1:14" ht="13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59"/>
    </row>
    <row r="24" spans="1:14" ht="13.9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4">
      <c r="A25" s="153" t="s">
        <v>39</v>
      </c>
      <c r="B25" s="153"/>
    </row>
    <row r="86" spans="13:16">
      <c r="M86" s="8">
        <v>60</v>
      </c>
      <c r="N86" s="8">
        <v>60</v>
      </c>
      <c r="O86" s="8">
        <v>60</v>
      </c>
      <c r="P86" s="8">
        <v>60</v>
      </c>
    </row>
  </sheetData>
  <mergeCells count="1">
    <mergeCell ref="A25:B25"/>
  </mergeCells>
  <hyperlinks>
    <hyperlink ref="A25" location="OBSAH!A1" display="Zpět na Obsah" xr:uid="{88FA1E95-7957-4D08-BCAB-87D32E1B864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113D-A1F0-4FC8-A28C-E0448CC4397C}">
  <sheetPr>
    <tabColor theme="0" tint="-0.34998626667073579"/>
  </sheetPr>
  <dimension ref="A1:AC77"/>
  <sheetViews>
    <sheetView workbookViewId="0">
      <selection activeCell="A30" sqref="A30"/>
    </sheetView>
  </sheetViews>
  <sheetFormatPr defaultColWidth="8.85546875" defaultRowHeight="11.45"/>
  <cols>
    <col min="1" max="1" width="42.5703125" style="65" customWidth="1"/>
    <col min="2" max="16384" width="8.85546875" style="4"/>
  </cols>
  <sheetData>
    <row r="1" spans="1:29">
      <c r="A1" s="65" t="s">
        <v>40</v>
      </c>
    </row>
    <row r="2" spans="1:29" s="113" customFormat="1">
      <c r="A2" s="34"/>
      <c r="B2" s="34" t="s">
        <v>41</v>
      </c>
      <c r="C2" s="34" t="s">
        <v>42</v>
      </c>
      <c r="D2" s="34" t="s">
        <v>43</v>
      </c>
      <c r="E2" s="34" t="s">
        <v>44</v>
      </c>
      <c r="F2" s="34" t="s">
        <v>45</v>
      </c>
      <c r="G2" s="34" t="s">
        <v>46</v>
      </c>
      <c r="H2" s="34" t="s">
        <v>47</v>
      </c>
      <c r="I2" s="34" t="s">
        <v>48</v>
      </c>
      <c r="J2" s="34" t="s">
        <v>49</v>
      </c>
      <c r="K2" s="34" t="s">
        <v>50</v>
      </c>
      <c r="L2" s="34" t="s">
        <v>51</v>
      </c>
      <c r="M2" s="34" t="s">
        <v>52</v>
      </c>
      <c r="N2" s="34" t="s">
        <v>53</v>
      </c>
      <c r="O2" s="34" t="s">
        <v>54</v>
      </c>
      <c r="P2" s="34" t="s">
        <v>55</v>
      </c>
      <c r="Q2" s="34" t="s">
        <v>56</v>
      </c>
      <c r="R2" s="34" t="s">
        <v>57</v>
      </c>
      <c r="S2" s="34" t="s">
        <v>58</v>
      </c>
      <c r="T2" s="34" t="s">
        <v>59</v>
      </c>
      <c r="U2" s="34" t="s">
        <v>60</v>
      </c>
      <c r="V2" s="34" t="s">
        <v>61</v>
      </c>
      <c r="W2" s="34" t="s">
        <v>62</v>
      </c>
      <c r="X2" s="34" t="s">
        <v>63</v>
      </c>
      <c r="Y2" s="34" t="s">
        <v>64</v>
      </c>
      <c r="Z2" s="34" t="s">
        <v>65</v>
      </c>
      <c r="AA2" s="34" t="s">
        <v>66</v>
      </c>
      <c r="AB2" s="34" t="s">
        <v>67</v>
      </c>
      <c r="AC2" s="34" t="s">
        <v>68</v>
      </c>
    </row>
    <row r="3" spans="1:29">
      <c r="A3" s="111" t="s">
        <v>69</v>
      </c>
      <c r="B3" s="54">
        <v>13.499999999999986</v>
      </c>
      <c r="C3" s="54">
        <v>12</v>
      </c>
      <c r="D3" s="54">
        <v>11.400000000000006</v>
      </c>
      <c r="E3" s="54">
        <v>9.8999999999999986</v>
      </c>
      <c r="F3" s="54">
        <v>9.2999999999999989</v>
      </c>
      <c r="G3" s="54">
        <v>7</v>
      </c>
      <c r="H3" s="54">
        <v>6.2999999999999972</v>
      </c>
      <c r="I3" s="54">
        <v>5.6000000000000156</v>
      </c>
      <c r="J3" s="54">
        <v>3.0999999999999943</v>
      </c>
      <c r="K3" s="54">
        <v>3</v>
      </c>
      <c r="L3" s="54">
        <v>2.8000000000000007</v>
      </c>
      <c r="M3" s="54">
        <v>1.8999999999999844</v>
      </c>
      <c r="N3" s="112">
        <v>1.7000000000000028</v>
      </c>
      <c r="O3" s="54">
        <v>1.1999999999999886</v>
      </c>
      <c r="P3" s="54">
        <v>1.0999999999999943</v>
      </c>
      <c r="Q3" s="54">
        <v>-9.9999999999994316E-2</v>
      </c>
      <c r="R3" s="54">
        <v>-0.69999999999998863</v>
      </c>
      <c r="S3" s="54">
        <v>-1.6999999999999957</v>
      </c>
      <c r="T3" s="54">
        <v>-2.2000000000000028</v>
      </c>
      <c r="U3" s="54">
        <v>-4.2999999999999972</v>
      </c>
      <c r="V3" s="54">
        <v>-5.7999999999999972</v>
      </c>
      <c r="W3" s="54">
        <v>-6</v>
      </c>
      <c r="X3" s="54">
        <v>-6.7000000000000028</v>
      </c>
      <c r="Y3" s="54">
        <v>-8.0999999999999943</v>
      </c>
      <c r="Z3" s="54">
        <v>-8.1999999999999886</v>
      </c>
      <c r="AA3" s="54">
        <v>-8.4000000000000128</v>
      </c>
      <c r="AB3" s="54">
        <v>-12.199999999999989</v>
      </c>
      <c r="AC3" s="54">
        <v>-22.900000000000006</v>
      </c>
    </row>
    <row r="4" spans="1:29">
      <c r="A4" s="111" t="s">
        <v>70</v>
      </c>
      <c r="B4" s="54">
        <v>25.500000000000004</v>
      </c>
      <c r="C4" s="54">
        <v>29.7</v>
      </c>
      <c r="D4" s="54">
        <v>27.5</v>
      </c>
      <c r="E4" s="54">
        <v>13.400000000000002</v>
      </c>
      <c r="F4" s="54">
        <v>9.1000000000000014</v>
      </c>
      <c r="G4" s="54">
        <v>10.9</v>
      </c>
      <c r="H4" s="54">
        <v>15</v>
      </c>
      <c r="I4" s="54">
        <v>20.799999999999997</v>
      </c>
      <c r="J4" s="54">
        <v>21.2</v>
      </c>
      <c r="K4" s="54">
        <v>-17.100000000000001</v>
      </c>
      <c r="L4" s="54">
        <v>-2.5999999999999996</v>
      </c>
      <c r="M4" s="54">
        <v>17.3</v>
      </c>
      <c r="N4" s="112">
        <v>-15.8</v>
      </c>
      <c r="O4" s="54">
        <v>25</v>
      </c>
      <c r="P4" s="54">
        <v>7.2</v>
      </c>
      <c r="Q4" s="54">
        <v>15.999999999999998</v>
      </c>
      <c r="R4" s="54">
        <v>7.4000000000000021</v>
      </c>
      <c r="S4" s="54">
        <v>13.500000000000004</v>
      </c>
      <c r="T4" s="54">
        <v>6.7</v>
      </c>
      <c r="U4" s="54">
        <v>13.8</v>
      </c>
      <c r="V4" s="54">
        <v>-12.200000000000001</v>
      </c>
      <c r="W4" s="54">
        <v>2.7000000000000006</v>
      </c>
      <c r="X4" s="54">
        <v>8.1</v>
      </c>
      <c r="Y4" s="54">
        <v>9.2000000000000011</v>
      </c>
      <c r="Z4" s="54">
        <v>17.400000000000002</v>
      </c>
      <c r="AA4" s="54">
        <v>0.8</v>
      </c>
      <c r="AB4" s="54">
        <v>9.4000000000000021</v>
      </c>
      <c r="AC4" s="54">
        <v>4.4000000000000004</v>
      </c>
    </row>
    <row r="5" spans="1:29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29"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29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11" spans="1:29">
      <c r="K11" s="65"/>
      <c r="L11" s="65"/>
      <c r="M11" s="65"/>
    </row>
    <row r="12" spans="1:29">
      <c r="L12" s="29"/>
      <c r="M12" s="29"/>
    </row>
    <row r="13" spans="1:29">
      <c r="L13" s="29"/>
      <c r="M13" s="29"/>
    </row>
    <row r="14" spans="1:29">
      <c r="L14" s="29"/>
      <c r="M14" s="29"/>
    </row>
    <row r="15" spans="1:29">
      <c r="L15" s="29"/>
      <c r="M15" s="29"/>
    </row>
    <row r="16" spans="1:29">
      <c r="L16" s="29"/>
      <c r="M16" s="29"/>
    </row>
    <row r="17" spans="1:13">
      <c r="L17" s="29"/>
      <c r="M17" s="29"/>
    </row>
    <row r="18" spans="1:13">
      <c r="L18" s="29"/>
      <c r="M18" s="29"/>
    </row>
    <row r="19" spans="1:13">
      <c r="L19" s="29"/>
      <c r="M19" s="29"/>
    </row>
    <row r="20" spans="1:13">
      <c r="L20" s="29"/>
      <c r="M20" s="29"/>
    </row>
    <row r="21" spans="1:13">
      <c r="L21" s="29"/>
      <c r="M21" s="29"/>
    </row>
    <row r="22" spans="1:13">
      <c r="L22" s="29"/>
      <c r="M22" s="29"/>
    </row>
    <row r="23" spans="1:13">
      <c r="L23" s="29"/>
      <c r="M23" s="29"/>
    </row>
    <row r="24" spans="1:13">
      <c r="L24" s="29"/>
      <c r="M24" s="29"/>
    </row>
    <row r="25" spans="1:13">
      <c r="L25" s="66"/>
      <c r="M25" s="66"/>
    </row>
    <row r="26" spans="1:13">
      <c r="L26" s="29"/>
      <c r="M26" s="29"/>
    </row>
    <row r="27" spans="1:13">
      <c r="L27" s="29"/>
      <c r="M27" s="29"/>
    </row>
    <row r="28" spans="1:13">
      <c r="L28" s="29"/>
      <c r="M28" s="29"/>
    </row>
    <row r="29" spans="1:13">
      <c r="L29" s="29"/>
      <c r="M29" s="29"/>
    </row>
    <row r="30" spans="1:13">
      <c r="L30" s="29"/>
      <c r="M30" s="29"/>
    </row>
    <row r="31" spans="1:13">
      <c r="A31" s="153" t="s">
        <v>39</v>
      </c>
      <c r="B31" s="153"/>
      <c r="L31" s="29"/>
      <c r="M31" s="29"/>
    </row>
    <row r="32" spans="1:13">
      <c r="L32" s="29"/>
      <c r="M32" s="29"/>
    </row>
    <row r="33" spans="1:29">
      <c r="L33" s="29"/>
      <c r="M33" s="29"/>
    </row>
    <row r="34" spans="1:29">
      <c r="L34" s="29"/>
      <c r="M34" s="29"/>
    </row>
    <row r="35" spans="1:29">
      <c r="L35" s="29"/>
      <c r="M35" s="29"/>
    </row>
    <row r="36" spans="1:29">
      <c r="L36" s="29"/>
      <c r="M36" s="29"/>
    </row>
    <row r="37" spans="1:29">
      <c r="L37" s="29"/>
      <c r="M37" s="29"/>
    </row>
    <row r="38" spans="1:29">
      <c r="L38" s="29"/>
      <c r="M38" s="29"/>
    </row>
    <row r="39" spans="1:29">
      <c r="L39" s="29"/>
      <c r="M39" s="29"/>
    </row>
    <row r="40" spans="1:29">
      <c r="A40" s="153"/>
      <c r="B40" s="153"/>
      <c r="L40" s="29"/>
      <c r="M40" s="29"/>
    </row>
    <row r="44" spans="1:29">
      <c r="B44" s="29"/>
      <c r="C44" s="29"/>
      <c r="D44" s="29"/>
      <c r="E44" s="29"/>
      <c r="F44" s="29"/>
      <c r="G44" s="29"/>
      <c r="H44" s="29"/>
      <c r="I44" s="29"/>
      <c r="J44" s="66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>
      <c r="B45" s="29"/>
      <c r="C45" s="29"/>
      <c r="D45" s="29"/>
      <c r="E45" s="29"/>
      <c r="F45" s="29"/>
      <c r="G45" s="29"/>
      <c r="H45" s="29"/>
      <c r="I45" s="29"/>
      <c r="J45" s="66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8" spans="1:29">
      <c r="B48" s="65"/>
      <c r="C48" s="65"/>
      <c r="D48" s="65"/>
    </row>
    <row r="49" spans="3:4">
      <c r="C49" s="29"/>
      <c r="D49" s="29"/>
    </row>
    <row r="50" spans="3:4">
      <c r="C50" s="29"/>
      <c r="D50" s="29"/>
    </row>
    <row r="51" spans="3:4">
      <c r="C51" s="29"/>
      <c r="D51" s="29"/>
    </row>
    <row r="52" spans="3:4">
      <c r="C52" s="29"/>
      <c r="D52" s="29"/>
    </row>
    <row r="53" spans="3:4">
      <c r="C53" s="29"/>
      <c r="D53" s="29"/>
    </row>
    <row r="54" spans="3:4">
      <c r="C54" s="29"/>
      <c r="D54" s="29"/>
    </row>
    <row r="55" spans="3:4">
      <c r="C55" s="29"/>
      <c r="D55" s="29"/>
    </row>
    <row r="56" spans="3:4">
      <c r="C56" s="29"/>
      <c r="D56" s="29"/>
    </row>
    <row r="57" spans="3:4">
      <c r="C57" s="29"/>
      <c r="D57" s="29"/>
    </row>
    <row r="58" spans="3:4">
      <c r="C58" s="66"/>
      <c r="D58" s="66"/>
    </row>
    <row r="59" spans="3:4">
      <c r="C59" s="29"/>
      <c r="D59" s="29"/>
    </row>
    <row r="60" spans="3:4">
      <c r="C60" s="29"/>
      <c r="D60" s="29"/>
    </row>
    <row r="61" spans="3:4">
      <c r="C61" s="29"/>
      <c r="D61" s="29"/>
    </row>
    <row r="62" spans="3:4">
      <c r="C62" s="29"/>
      <c r="D62" s="29"/>
    </row>
    <row r="63" spans="3:4">
      <c r="C63" s="29"/>
      <c r="D63" s="29"/>
    </row>
    <row r="64" spans="3:4">
      <c r="C64" s="29"/>
      <c r="D64" s="29"/>
    </row>
    <row r="65" spans="3:4">
      <c r="C65" s="29"/>
      <c r="D65" s="29"/>
    </row>
    <row r="66" spans="3:4">
      <c r="C66" s="29"/>
      <c r="D66" s="29"/>
    </row>
    <row r="67" spans="3:4">
      <c r="C67" s="29"/>
      <c r="D67" s="29"/>
    </row>
    <row r="68" spans="3:4">
      <c r="C68" s="29"/>
      <c r="D68" s="29"/>
    </row>
    <row r="69" spans="3:4">
      <c r="C69" s="29"/>
      <c r="D69" s="29"/>
    </row>
    <row r="70" spans="3:4">
      <c r="C70" s="29"/>
      <c r="D70" s="29"/>
    </row>
    <row r="71" spans="3:4">
      <c r="C71" s="29"/>
      <c r="D71" s="29"/>
    </row>
    <row r="72" spans="3:4">
      <c r="C72" s="29"/>
      <c r="D72" s="29"/>
    </row>
    <row r="73" spans="3:4">
      <c r="C73" s="29"/>
      <c r="D73" s="29"/>
    </row>
    <row r="74" spans="3:4">
      <c r="C74" s="29"/>
      <c r="D74" s="29"/>
    </row>
    <row r="75" spans="3:4">
      <c r="C75" s="29"/>
      <c r="D75" s="29"/>
    </row>
    <row r="76" spans="3:4">
      <c r="C76" s="29"/>
      <c r="D76" s="29"/>
    </row>
    <row r="77" spans="3:4">
      <c r="C77" s="29"/>
      <c r="D77" s="29"/>
    </row>
  </sheetData>
  <mergeCells count="2">
    <mergeCell ref="A40:B40"/>
    <mergeCell ref="A31:B31"/>
  </mergeCells>
  <hyperlinks>
    <hyperlink ref="A31" location="OBSAH!A1" display="Zpět na Obsah" xr:uid="{69812244-7722-4FC2-A16A-D1750839DA6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3444-1B2A-469E-9839-8224DEB7C6C4}">
  <sheetPr>
    <tabColor theme="0" tint="-0.34998626667073579"/>
  </sheetPr>
  <dimension ref="A1:AC50"/>
  <sheetViews>
    <sheetView zoomScale="106" zoomScaleNormal="106" workbookViewId="0">
      <selection activeCell="M22" sqref="M22"/>
    </sheetView>
  </sheetViews>
  <sheetFormatPr defaultColWidth="8.85546875" defaultRowHeight="11.45"/>
  <cols>
    <col min="1" max="1" width="35.140625" style="4" bestFit="1" customWidth="1"/>
    <col min="2" max="7" width="8.85546875" style="4"/>
    <col min="8" max="8" width="10.42578125" style="4" bestFit="1" customWidth="1"/>
    <col min="9" max="11" width="8.85546875" style="4"/>
    <col min="12" max="12" width="9.140625" style="4" bestFit="1" customWidth="1"/>
    <col min="13" max="13" width="8.85546875" style="4"/>
    <col min="14" max="18" width="9.140625" style="4" bestFit="1" customWidth="1"/>
    <col min="19" max="20" width="8.85546875" style="4"/>
    <col min="21" max="21" width="9.140625" style="4" bestFit="1" customWidth="1"/>
    <col min="22" max="23" width="8.85546875" style="4"/>
    <col min="24" max="25" width="9.140625" style="4" bestFit="1" customWidth="1"/>
    <col min="26" max="27" width="8.85546875" style="4"/>
    <col min="28" max="28" width="9.140625" style="4" bestFit="1" customWidth="1"/>
    <col min="29" max="29" width="8.85546875" style="4"/>
    <col min="30" max="30" width="35.140625" style="4" bestFit="1" customWidth="1"/>
    <col min="31" max="16384" width="8.85546875" style="4"/>
  </cols>
  <sheetData>
    <row r="1" spans="1:29">
      <c r="A1" s="4" t="s">
        <v>71</v>
      </c>
    </row>
    <row r="2" spans="1:29">
      <c r="A2" s="5"/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 t="s">
        <v>48</v>
      </c>
      <c r="J2" s="5" t="s">
        <v>49</v>
      </c>
      <c r="K2" s="5" t="s">
        <v>50</v>
      </c>
      <c r="L2" s="5" t="s">
        <v>51</v>
      </c>
      <c r="M2" s="5" t="s">
        <v>52</v>
      </c>
      <c r="N2" s="5" t="s">
        <v>53</v>
      </c>
      <c r="O2" s="5" t="s">
        <v>54</v>
      </c>
      <c r="P2" s="5" t="s">
        <v>55</v>
      </c>
      <c r="Q2" s="5" t="s">
        <v>56</v>
      </c>
      <c r="R2" s="5" t="s">
        <v>57</v>
      </c>
      <c r="S2" s="5" t="s">
        <v>58</v>
      </c>
      <c r="T2" s="5" t="s">
        <v>59</v>
      </c>
      <c r="U2" s="5" t="s">
        <v>60</v>
      </c>
      <c r="V2" s="5" t="s">
        <v>61</v>
      </c>
      <c r="W2" s="5" t="s">
        <v>62</v>
      </c>
      <c r="X2" s="5" t="s">
        <v>63</v>
      </c>
      <c r="Y2" s="5" t="s">
        <v>64</v>
      </c>
      <c r="Z2" s="5" t="s">
        <v>65</v>
      </c>
      <c r="AA2" s="5" t="s">
        <v>66</v>
      </c>
      <c r="AB2" s="5" t="s">
        <v>67</v>
      </c>
      <c r="AC2" s="5" t="s">
        <v>68</v>
      </c>
    </row>
    <row r="3" spans="1:29">
      <c r="A3" s="5" t="s">
        <v>72</v>
      </c>
      <c r="B3" s="114">
        <v>17.887798813967525</v>
      </c>
      <c r="C3" s="114">
        <v>24.19605438595643</v>
      </c>
      <c r="D3" s="114">
        <v>15.966087905737357</v>
      </c>
      <c r="E3" s="114">
        <v>9.2349420510170699</v>
      </c>
      <c r="F3" s="114">
        <v>9.217145823050739</v>
      </c>
      <c r="G3" s="114">
        <v>7.4062639211313543</v>
      </c>
      <c r="H3" s="114">
        <v>9.1317580647443037</v>
      </c>
      <c r="I3" s="114">
        <v>13.774897908159016</v>
      </c>
      <c r="J3" s="114">
        <v>11.952728556097682</v>
      </c>
      <c r="K3" s="114">
        <v>9.0000000000000018</v>
      </c>
      <c r="L3" s="114">
        <v>-3.8651472829988243</v>
      </c>
      <c r="M3" s="114">
        <v>14.014299219472552</v>
      </c>
      <c r="N3" s="114">
        <v>8.2000000000000011</v>
      </c>
      <c r="O3" s="114">
        <v>13.095457889279364</v>
      </c>
      <c r="P3" s="114">
        <v>3.598928299052357</v>
      </c>
      <c r="Q3" s="114">
        <v>9.7953106982192111</v>
      </c>
      <c r="R3" s="114">
        <v>4.0842639813204418</v>
      </c>
      <c r="S3" s="114">
        <v>6.7108279460060007</v>
      </c>
      <c r="T3" s="114">
        <v>3.9134393472402742</v>
      </c>
      <c r="U3" s="114">
        <v>5.9636586374023128</v>
      </c>
      <c r="V3" s="114">
        <v>-15.459079147057059</v>
      </c>
      <c r="W3" s="114">
        <v>-0.68758708623551978</v>
      </c>
      <c r="X3" s="114">
        <v>-2.1165230499803149</v>
      </c>
      <c r="Y3" s="114">
        <v>-0.10066098662360279</v>
      </c>
      <c r="Z3" s="114">
        <v>2.9754738815843176</v>
      </c>
      <c r="AA3" s="114">
        <v>-1.1812270527315589</v>
      </c>
      <c r="AB3" s="114">
        <v>-4.2375674748665269</v>
      </c>
      <c r="AC3" s="114">
        <v>-0.96877785951785378</v>
      </c>
    </row>
    <row r="4" spans="1:29">
      <c r="A4" s="5" t="s">
        <v>73</v>
      </c>
      <c r="B4" s="114">
        <v>1.2699257195280815</v>
      </c>
      <c r="C4" s="114">
        <v>0.62923248689911859</v>
      </c>
      <c r="D4" s="114">
        <v>1.9457743408158572</v>
      </c>
      <c r="E4" s="114">
        <v>0.59777410549339083</v>
      </c>
      <c r="F4" s="114">
        <v>0</v>
      </c>
      <c r="G4" s="114">
        <v>0.60650061940289457</v>
      </c>
      <c r="H4" s="114">
        <v>0.9182883820452814</v>
      </c>
      <c r="I4" s="114">
        <v>1.0690022069995748</v>
      </c>
      <c r="J4" s="114">
        <v>1.5202834584102045</v>
      </c>
      <c r="K4" s="114">
        <v>1.3810255766258173</v>
      </c>
      <c r="L4" s="114">
        <v>0.1588734096746407</v>
      </c>
      <c r="M4" s="114">
        <v>0.4548480928196299</v>
      </c>
      <c r="N4" s="114">
        <v>1.2783064240045572</v>
      </c>
      <c r="O4" s="114">
        <v>1.5461934410535767</v>
      </c>
      <c r="P4" s="114">
        <v>0.63478511591082898</v>
      </c>
      <c r="Q4" s="114">
        <v>1.1298189890364587</v>
      </c>
      <c r="R4" s="114">
        <v>0.41412518834901446</v>
      </c>
      <c r="S4" s="114">
        <v>0.9452525072924679</v>
      </c>
      <c r="T4" s="114">
        <v>0.38342671793010458</v>
      </c>
      <c r="U4" s="114">
        <v>1.203867491373332</v>
      </c>
      <c r="V4" s="114">
        <v>0.56751081600420861</v>
      </c>
      <c r="W4" s="114">
        <v>0.62628591691912827</v>
      </c>
      <c r="X4" s="114">
        <v>1.5069738925457385</v>
      </c>
      <c r="Y4" s="114">
        <v>1.4786172363017422</v>
      </c>
      <c r="Z4" s="114">
        <v>2.3634683490880741</v>
      </c>
      <c r="AA4" s="114">
        <v>0.34230870156442905</v>
      </c>
      <c r="AB4" s="114">
        <v>2.3994997834961951</v>
      </c>
      <c r="AC4" s="114">
        <v>0.82987458010756898</v>
      </c>
    </row>
    <row r="5" spans="1:29">
      <c r="A5" s="5" t="s">
        <v>74</v>
      </c>
      <c r="B5" s="114">
        <v>3.1110546621909325</v>
      </c>
      <c r="C5" s="114">
        <v>2.1567925470885032</v>
      </c>
      <c r="D5" s="114">
        <v>-0.81143544477646801</v>
      </c>
      <c r="E5" s="114">
        <v>9.3974734682209498</v>
      </c>
      <c r="F5" s="114">
        <v>5.9251030207254347</v>
      </c>
      <c r="G5" s="114">
        <v>7.3521519612844717</v>
      </c>
      <c r="H5" s="114">
        <v>5.4154702779779198</v>
      </c>
      <c r="I5" s="114">
        <v>1.7259216045781594</v>
      </c>
      <c r="J5" s="114">
        <v>3.937516013829196</v>
      </c>
      <c r="K5" s="114">
        <v>4.2469650754710564</v>
      </c>
      <c r="L5" s="114">
        <v>12.220993137073673</v>
      </c>
      <c r="M5" s="114">
        <v>-1.1577167643465518</v>
      </c>
      <c r="N5" s="114">
        <v>4.384169840796603</v>
      </c>
      <c r="O5" s="114">
        <v>13.097263174745146</v>
      </c>
      <c r="P5" s="114">
        <v>5.0087790526370108</v>
      </c>
      <c r="Q5" s="114">
        <v>-1.1412286113610579</v>
      </c>
      <c r="R5" s="114">
        <v>9.8000388940035812</v>
      </c>
      <c r="S5" s="114">
        <v>6.8453689230787171</v>
      </c>
      <c r="T5" s="114">
        <v>1.8497893610511296</v>
      </c>
      <c r="U5" s="114">
        <v>4.8881943458854433</v>
      </c>
      <c r="V5" s="114">
        <v>15.213093930970556</v>
      </c>
      <c r="W5" s="114">
        <v>3.9704959977551466</v>
      </c>
      <c r="X5" s="114">
        <v>13.641432686395126</v>
      </c>
      <c r="Y5" s="114">
        <v>6.1535549065150974</v>
      </c>
      <c r="Z5" s="114">
        <v>4.4585143570512082</v>
      </c>
      <c r="AA5" s="114">
        <v>0.3068787591785026</v>
      </c>
      <c r="AB5" s="114">
        <v>3.0473853586297546</v>
      </c>
      <c r="AC5" s="114">
        <v>2.1976244950397983</v>
      </c>
    </row>
    <row r="6" spans="1:29">
      <c r="A6" s="5" t="s">
        <v>75</v>
      </c>
      <c r="B6" s="114">
        <v>13.495749835997174</v>
      </c>
      <c r="C6" s="114">
        <v>11.96155529691142</v>
      </c>
      <c r="D6" s="114">
        <v>11.418939023807269</v>
      </c>
      <c r="E6" s="114">
        <v>9.6474523385646549</v>
      </c>
      <c r="F6" s="114">
        <v>9.2645898138260829</v>
      </c>
      <c r="G6" s="114">
        <v>6.9781213274103209</v>
      </c>
      <c r="H6" s="114">
        <v>6.318186661271092</v>
      </c>
      <c r="I6" s="114">
        <v>5.3552782059569424</v>
      </c>
      <c r="J6" s="114">
        <v>3.1141891006489004</v>
      </c>
      <c r="K6" s="114">
        <v>3</v>
      </c>
      <c r="L6" s="114">
        <v>2.7625609954635664</v>
      </c>
      <c r="M6" s="114">
        <v>1.7760727479397502</v>
      </c>
      <c r="N6" s="114">
        <v>1.7000000000000028</v>
      </c>
      <c r="O6" s="114">
        <v>1.1978058369422229</v>
      </c>
      <c r="P6" s="114">
        <v>1.0708996447365138</v>
      </c>
      <c r="Q6" s="114">
        <v>-0.14964290201773167</v>
      </c>
      <c r="R6" s="114">
        <v>-0.53403830636599281</v>
      </c>
      <c r="S6" s="114">
        <v>-1.6723361565015864</v>
      </c>
      <c r="T6" s="114">
        <v>-2.211415062478892</v>
      </c>
      <c r="U6" s="114">
        <v>-4.3555380370516303</v>
      </c>
      <c r="V6" s="114">
        <v>-5.7564387340328196</v>
      </c>
      <c r="W6" s="114">
        <v>-5.9477021237319789</v>
      </c>
      <c r="X6" s="114">
        <v>-6.4367816091953927</v>
      </c>
      <c r="Y6" s="114">
        <v>-7.6568374326221829</v>
      </c>
      <c r="Z6" s="114">
        <v>-8.1818552419880461</v>
      </c>
      <c r="AA6" s="114">
        <v>-8.370088428885964</v>
      </c>
      <c r="AB6" s="114">
        <v>-12.271242886187295</v>
      </c>
      <c r="AC6" s="114">
        <v>-22.868284383930224</v>
      </c>
    </row>
    <row r="7" spans="1:29">
      <c r="A7" s="5" t="s">
        <v>76</v>
      </c>
      <c r="B7" s="114">
        <v>-2.7553048481011349</v>
      </c>
      <c r="C7" s="114">
        <v>-3.4563769889347329</v>
      </c>
      <c r="D7" s="114">
        <v>-0.63980302872559425</v>
      </c>
      <c r="E7" s="114">
        <v>-1.127398407968901</v>
      </c>
      <c r="F7" s="114">
        <v>-0.82725697282804211</v>
      </c>
      <c r="G7" s="114">
        <v>-2.5214789528188275</v>
      </c>
      <c r="H7" s="114">
        <v>-2.7297771099424026</v>
      </c>
      <c r="I7" s="114">
        <v>-6.7463605160374014</v>
      </c>
      <c r="J7" s="114">
        <v>-5.9624413782595642</v>
      </c>
      <c r="K7" s="114">
        <v>-3.4511115692540395</v>
      </c>
      <c r="L7" s="114">
        <v>-1.6599408564379898</v>
      </c>
      <c r="M7" s="114">
        <v>-2.6819923371647514</v>
      </c>
      <c r="N7" s="114">
        <v>-3.8751695867189904</v>
      </c>
      <c r="O7" s="114">
        <v>-7.8576345742671485</v>
      </c>
      <c r="P7" s="114">
        <v>-1.0638163275297225</v>
      </c>
      <c r="Q7" s="114">
        <v>-3.1942845183959587</v>
      </c>
      <c r="R7" s="114">
        <v>-4.4912217030349861</v>
      </c>
      <c r="S7" s="114">
        <v>-6.6466172930438177</v>
      </c>
      <c r="T7" s="114">
        <v>-2.5305368684870047</v>
      </c>
      <c r="U7" s="114">
        <v>-8.3927648578811187</v>
      </c>
      <c r="V7" s="114">
        <v>-2.7423513245534061</v>
      </c>
      <c r="W7" s="114">
        <v>-3.90664669389633</v>
      </c>
      <c r="X7" s="114">
        <v>-11.111111111111116</v>
      </c>
      <c r="Y7" s="114">
        <v>-9.236066963339697</v>
      </c>
      <c r="Z7" s="114">
        <v>-10.931364947065376</v>
      </c>
      <c r="AA7" s="114">
        <v>-3.0370728621488405</v>
      </c>
      <c r="AB7" s="114">
        <v>-7.1357463082608747</v>
      </c>
      <c r="AC7" s="114">
        <v>-20.133616871143726</v>
      </c>
    </row>
    <row r="8" spans="1:29">
      <c r="A8" s="5" t="s">
        <v>77</v>
      </c>
      <c r="B8" s="114">
        <v>-7.657265904533511</v>
      </c>
      <c r="C8" s="114">
        <v>-7.8344021264539201</v>
      </c>
      <c r="D8" s="114">
        <v>-8.7950045726443928</v>
      </c>
      <c r="E8" s="114">
        <v>-5.8145814278759715</v>
      </c>
      <c r="F8" s="114">
        <v>-1.7755389448597125</v>
      </c>
      <c r="G8" s="114">
        <v>-5.7333084186098162</v>
      </c>
      <c r="H8" s="114">
        <v>-6.5721229896357594</v>
      </c>
      <c r="I8" s="114">
        <v>-4.2207999125977604</v>
      </c>
      <c r="J8" s="114">
        <v>-10.614840672911798</v>
      </c>
      <c r="K8" s="114">
        <v>-8.2557710144059708</v>
      </c>
      <c r="L8" s="114">
        <v>-3.3551560908448752</v>
      </c>
      <c r="M8" s="114">
        <v>-7.1865664507330873</v>
      </c>
      <c r="N8" s="114">
        <v>-9.3481977397478531</v>
      </c>
      <c r="O8" s="114">
        <v>-17.29929695345858</v>
      </c>
      <c r="P8" s="114">
        <v>-7.4114329636377239</v>
      </c>
      <c r="Q8" s="114">
        <v>-7.7362943398117929</v>
      </c>
      <c r="R8" s="114">
        <v>-7.975609000976152</v>
      </c>
      <c r="S8" s="114">
        <v>-9.0534524078257483</v>
      </c>
      <c r="T8" s="114">
        <v>-5.8880258835783366</v>
      </c>
      <c r="U8" s="114">
        <v>-8.063423438375203</v>
      </c>
      <c r="V8" s="114">
        <v>-4.229827779617068</v>
      </c>
      <c r="W8" s="114">
        <v>-6.2032303948907632</v>
      </c>
      <c r="X8" s="114">
        <v>-7.1510107015457791</v>
      </c>
      <c r="Y8" s="114">
        <v>-8.0081350051295246</v>
      </c>
      <c r="Z8" s="114">
        <v>-13.70624483901439</v>
      </c>
      <c r="AA8" s="114">
        <v>-4.6322009267711977</v>
      </c>
      <c r="AB8" s="114">
        <v>-10.913193042938426</v>
      </c>
      <c r="AC8" s="114">
        <v>-3.5430354297874675</v>
      </c>
    </row>
    <row r="13" spans="1:29">
      <c r="O13" s="53"/>
      <c r="P13" s="53"/>
      <c r="Q13" s="53"/>
      <c r="R13" s="53"/>
      <c r="S13" s="53"/>
      <c r="T13" s="53"/>
      <c r="U13" s="53"/>
      <c r="V13" s="53"/>
    </row>
    <row r="14" spans="1:29">
      <c r="O14" s="53"/>
      <c r="P14" s="53"/>
      <c r="Q14" s="53"/>
      <c r="R14" s="53"/>
      <c r="S14" s="53"/>
      <c r="T14" s="53"/>
      <c r="U14" s="53"/>
      <c r="V14" s="53"/>
    </row>
    <row r="15" spans="1:29">
      <c r="O15" s="53"/>
      <c r="P15" s="53"/>
      <c r="Q15" s="53"/>
      <c r="R15" s="53"/>
      <c r="S15" s="53"/>
      <c r="T15" s="53"/>
      <c r="U15" s="53"/>
      <c r="V15" s="53"/>
    </row>
    <row r="16" spans="1:29">
      <c r="O16" s="53"/>
      <c r="P16" s="53"/>
      <c r="Q16" s="53"/>
      <c r="R16" s="53"/>
      <c r="S16" s="53"/>
      <c r="T16" s="53"/>
      <c r="U16" s="53"/>
      <c r="V16" s="53"/>
    </row>
    <row r="17" spans="15:22">
      <c r="O17" s="53"/>
      <c r="P17" s="53"/>
      <c r="Q17" s="53"/>
      <c r="R17" s="53"/>
      <c r="S17" s="53"/>
      <c r="T17" s="53"/>
      <c r="U17" s="53"/>
      <c r="V17" s="53"/>
    </row>
    <row r="18" spans="15:22">
      <c r="O18" s="53"/>
      <c r="P18" s="53"/>
      <c r="Q18" s="53"/>
      <c r="R18" s="53"/>
      <c r="S18" s="53"/>
      <c r="T18" s="53"/>
      <c r="U18" s="53"/>
      <c r="V18" s="53"/>
    </row>
    <row r="19" spans="15:22">
      <c r="O19" s="53"/>
      <c r="P19" s="53"/>
      <c r="Q19" s="53"/>
      <c r="R19" s="53"/>
      <c r="S19" s="53"/>
      <c r="T19" s="53"/>
      <c r="U19" s="53"/>
      <c r="V19" s="53"/>
    </row>
    <row r="20" spans="15:22">
      <c r="O20" s="53"/>
      <c r="P20" s="53"/>
      <c r="Q20" s="53"/>
      <c r="R20" s="53"/>
      <c r="S20" s="53"/>
      <c r="T20" s="53"/>
      <c r="U20" s="53"/>
      <c r="V20" s="53"/>
    </row>
    <row r="21" spans="15:22">
      <c r="O21" s="53"/>
      <c r="P21" s="53"/>
      <c r="Q21" s="53"/>
      <c r="R21" s="53"/>
      <c r="S21" s="53"/>
      <c r="T21" s="53"/>
      <c r="U21" s="53"/>
      <c r="V21" s="53"/>
    </row>
    <row r="22" spans="15:22">
      <c r="O22" s="53"/>
      <c r="P22" s="53"/>
      <c r="Q22" s="53"/>
      <c r="R22" s="53"/>
      <c r="S22" s="53"/>
      <c r="T22" s="53"/>
      <c r="U22" s="53"/>
      <c r="V22" s="53"/>
    </row>
    <row r="23" spans="15:22">
      <c r="O23" s="53"/>
      <c r="P23" s="53"/>
      <c r="Q23" s="53"/>
      <c r="R23" s="53"/>
      <c r="S23" s="53"/>
      <c r="T23" s="53"/>
      <c r="U23" s="53"/>
      <c r="V23" s="53"/>
    </row>
    <row r="24" spans="15:22">
      <c r="O24" s="53"/>
      <c r="P24" s="53"/>
      <c r="Q24" s="53"/>
      <c r="R24" s="53"/>
      <c r="S24" s="53"/>
      <c r="T24" s="53"/>
      <c r="U24" s="53"/>
      <c r="V24" s="53"/>
    </row>
    <row r="25" spans="15:22">
      <c r="O25" s="53"/>
      <c r="P25" s="53"/>
      <c r="Q25" s="53"/>
      <c r="R25" s="53"/>
      <c r="S25" s="53"/>
      <c r="T25" s="53"/>
      <c r="U25" s="53"/>
      <c r="V25" s="53"/>
    </row>
    <row r="26" spans="15:22">
      <c r="O26" s="53"/>
      <c r="P26" s="53"/>
      <c r="Q26" s="53"/>
      <c r="R26" s="53"/>
      <c r="S26" s="53"/>
      <c r="T26" s="53"/>
      <c r="U26" s="53"/>
      <c r="V26" s="53"/>
    </row>
    <row r="27" spans="15:22">
      <c r="O27" s="53"/>
      <c r="P27" s="53"/>
      <c r="Q27" s="53"/>
      <c r="R27" s="53"/>
      <c r="S27" s="53"/>
      <c r="T27" s="53"/>
      <c r="U27" s="53"/>
      <c r="V27" s="53"/>
    </row>
    <row r="28" spans="15:22">
      <c r="O28" s="53"/>
      <c r="P28" s="53"/>
      <c r="Q28" s="53"/>
      <c r="R28" s="53"/>
      <c r="S28" s="53"/>
      <c r="T28" s="53"/>
      <c r="U28" s="53"/>
      <c r="V28" s="53"/>
    </row>
    <row r="29" spans="15:22">
      <c r="O29" s="53"/>
      <c r="P29" s="53"/>
      <c r="Q29" s="53"/>
      <c r="R29" s="53"/>
      <c r="S29" s="53"/>
      <c r="T29" s="53"/>
      <c r="U29" s="53"/>
      <c r="V29" s="53"/>
    </row>
    <row r="30" spans="15:22">
      <c r="O30" s="53"/>
      <c r="P30" s="53"/>
      <c r="Q30" s="53"/>
      <c r="R30" s="53"/>
      <c r="S30" s="53"/>
      <c r="T30" s="53"/>
      <c r="U30" s="53"/>
      <c r="V30" s="53"/>
    </row>
    <row r="31" spans="15:22">
      <c r="O31" s="53"/>
      <c r="P31" s="53"/>
      <c r="Q31" s="53"/>
      <c r="R31" s="53"/>
      <c r="S31" s="53"/>
      <c r="T31" s="53"/>
      <c r="U31" s="53"/>
      <c r="V31" s="53"/>
    </row>
    <row r="32" spans="15:22">
      <c r="O32" s="53"/>
      <c r="P32" s="53"/>
      <c r="Q32" s="53"/>
      <c r="R32" s="53"/>
      <c r="S32" s="53"/>
      <c r="T32" s="53"/>
      <c r="U32" s="53"/>
      <c r="V32" s="53"/>
    </row>
    <row r="33" spans="1:29">
      <c r="A33" s="153" t="s">
        <v>39</v>
      </c>
      <c r="B33" s="153"/>
      <c r="O33" s="53"/>
      <c r="P33" s="53"/>
      <c r="Q33" s="53"/>
      <c r="R33" s="53"/>
      <c r="S33" s="53"/>
      <c r="T33" s="53"/>
      <c r="U33" s="53"/>
      <c r="V33" s="53"/>
    </row>
    <row r="34" spans="1:29">
      <c r="O34" s="53"/>
      <c r="P34" s="53"/>
      <c r="Q34" s="53"/>
      <c r="R34" s="53"/>
      <c r="S34" s="53"/>
      <c r="T34" s="53"/>
      <c r="U34" s="53"/>
      <c r="V34" s="53"/>
    </row>
    <row r="35" spans="1:29">
      <c r="O35" s="53"/>
      <c r="P35" s="53"/>
      <c r="Q35" s="53"/>
      <c r="R35" s="53"/>
      <c r="S35" s="53"/>
      <c r="T35" s="53"/>
      <c r="U35" s="53"/>
      <c r="V35" s="53"/>
    </row>
    <row r="36" spans="1:29">
      <c r="O36" s="53"/>
      <c r="P36" s="53"/>
      <c r="Q36" s="53"/>
      <c r="R36" s="53"/>
      <c r="S36" s="53"/>
      <c r="T36" s="53"/>
      <c r="U36" s="53"/>
      <c r="V36" s="53"/>
    </row>
    <row r="37" spans="1:29">
      <c r="O37" s="53"/>
      <c r="P37" s="53"/>
      <c r="Q37" s="53"/>
      <c r="R37" s="53"/>
      <c r="S37" s="53"/>
      <c r="T37" s="53"/>
      <c r="U37" s="53"/>
      <c r="V37" s="53"/>
    </row>
    <row r="38" spans="1:29">
      <c r="O38" s="53"/>
      <c r="P38" s="53"/>
      <c r="Q38" s="53"/>
      <c r="R38" s="53"/>
      <c r="S38" s="53"/>
      <c r="T38" s="53"/>
      <c r="U38" s="53"/>
      <c r="V38" s="53"/>
    </row>
    <row r="42" spans="1:29">
      <c r="B42" s="4" t="s">
        <v>56</v>
      </c>
      <c r="C42" s="4" t="s">
        <v>49</v>
      </c>
      <c r="D42" s="4" t="s">
        <v>59</v>
      </c>
      <c r="E42" s="4" t="s">
        <v>63</v>
      </c>
      <c r="F42" s="4" t="s">
        <v>44</v>
      </c>
      <c r="G42" s="4" t="s">
        <v>61</v>
      </c>
      <c r="H42" s="4" t="s">
        <v>45</v>
      </c>
      <c r="I42" s="4" t="s">
        <v>50</v>
      </c>
      <c r="J42" s="4" t="s">
        <v>53</v>
      </c>
      <c r="K42" s="4" t="s">
        <v>46</v>
      </c>
      <c r="L42" s="4" t="s">
        <v>41</v>
      </c>
      <c r="M42" s="4" t="s">
        <v>55</v>
      </c>
      <c r="N42" s="4" t="s">
        <v>65</v>
      </c>
      <c r="O42" s="4" t="s">
        <v>54</v>
      </c>
      <c r="P42" s="4" t="s">
        <v>68</v>
      </c>
      <c r="Q42" s="4" t="s">
        <v>78</v>
      </c>
      <c r="R42" s="4" t="s">
        <v>52</v>
      </c>
      <c r="S42" s="4" t="s">
        <v>57</v>
      </c>
      <c r="T42" s="4" t="s">
        <v>51</v>
      </c>
      <c r="U42" s="4" t="s">
        <v>48</v>
      </c>
      <c r="V42" s="4" t="s">
        <v>62</v>
      </c>
      <c r="W42" s="4" t="s">
        <v>58</v>
      </c>
      <c r="X42" s="4" t="s">
        <v>67</v>
      </c>
      <c r="Y42" s="4" t="s">
        <v>42</v>
      </c>
      <c r="Z42" s="4" t="s">
        <v>47</v>
      </c>
      <c r="AA42" s="4" t="s">
        <v>60</v>
      </c>
      <c r="AB42" s="4" t="s">
        <v>43</v>
      </c>
      <c r="AC42" s="4" t="s">
        <v>66</v>
      </c>
    </row>
    <row r="43" spans="1:29">
      <c r="A43" s="4" t="s">
        <v>79</v>
      </c>
      <c r="B43" s="53">
        <v>1.1298189890364587</v>
      </c>
      <c r="C43" s="53">
        <v>1.5202834584102045</v>
      </c>
      <c r="D43" s="53">
        <v>0.38342671793010458</v>
      </c>
      <c r="E43" s="53">
        <v>1.5069738925457385</v>
      </c>
      <c r="F43" s="53">
        <v>0.59777410549339083</v>
      </c>
      <c r="G43" s="53">
        <v>0.56751081600420861</v>
      </c>
      <c r="H43" s="53">
        <v>0</v>
      </c>
      <c r="I43" s="53">
        <v>1.3810255766258173</v>
      </c>
      <c r="J43" s="53">
        <v>1.2783064240045572</v>
      </c>
      <c r="K43" s="53">
        <v>0.60650061940289457</v>
      </c>
      <c r="L43" s="53">
        <v>1.2699257195280815</v>
      </c>
      <c r="M43" s="53">
        <v>0.63478511591082898</v>
      </c>
      <c r="N43" s="53">
        <v>2.3634683490880741</v>
      </c>
      <c r="O43" s="53">
        <v>1.5461934410535767</v>
      </c>
      <c r="P43" s="53">
        <v>0.82987458010756898</v>
      </c>
      <c r="Q43" s="53">
        <v>3.1967221130691454</v>
      </c>
      <c r="R43" s="53">
        <v>0.4548480928196299</v>
      </c>
      <c r="S43" s="53">
        <v>0.41412518834901446</v>
      </c>
      <c r="T43" s="53">
        <v>0.1588734096746407</v>
      </c>
      <c r="U43" s="53">
        <v>1.0690022069995748</v>
      </c>
      <c r="V43" s="53">
        <v>0.62628591691912827</v>
      </c>
      <c r="W43" s="53">
        <v>0.9452525072924679</v>
      </c>
      <c r="X43" s="53">
        <v>2.3994997834961951</v>
      </c>
      <c r="Y43" s="53">
        <v>0.62923248689911859</v>
      </c>
      <c r="Z43" s="53">
        <v>0.9182883820452814</v>
      </c>
      <c r="AA43" s="53">
        <v>1.203867491373332</v>
      </c>
      <c r="AB43" s="53">
        <v>1.9457743408158572</v>
      </c>
      <c r="AC43" s="53">
        <v>0.34230870156442905</v>
      </c>
    </row>
    <row r="44" spans="1:29">
      <c r="A44" s="4" t="s">
        <v>80</v>
      </c>
      <c r="B44" s="53">
        <v>-7.7362943398117929</v>
      </c>
      <c r="C44" s="53">
        <v>-10.614840672911798</v>
      </c>
      <c r="D44" s="53">
        <v>-5.8880258835783366</v>
      </c>
      <c r="E44" s="53">
        <v>-7.1510107015457791</v>
      </c>
      <c r="F44" s="53">
        <v>-5.8145814278759715</v>
      </c>
      <c r="G44" s="53">
        <v>-4.229827779617068</v>
      </c>
      <c r="H44" s="53">
        <v>-1.7755389448597125</v>
      </c>
      <c r="I44" s="53">
        <v>-8.2557710144059708</v>
      </c>
      <c r="J44" s="53">
        <v>-9.3481977397478531</v>
      </c>
      <c r="K44" s="53">
        <v>-5.7333084186098162</v>
      </c>
      <c r="L44" s="53">
        <v>-7.657265904533511</v>
      </c>
      <c r="M44" s="53">
        <v>-7.4114329636377239</v>
      </c>
      <c r="N44" s="53">
        <v>-13.70624483901439</v>
      </c>
      <c r="O44" s="53">
        <v>-17.29929695345858</v>
      </c>
      <c r="P44" s="53">
        <v>-3.5430354297874675</v>
      </c>
      <c r="Q44" s="53">
        <v>-7.7347351728304012</v>
      </c>
      <c r="R44" s="53">
        <v>-7.1865664507330873</v>
      </c>
      <c r="S44" s="53">
        <v>-7.975609000976152</v>
      </c>
      <c r="T44" s="53">
        <v>-3.3551560908448752</v>
      </c>
      <c r="U44" s="53">
        <v>-4.2207999125977604</v>
      </c>
      <c r="V44" s="53">
        <v>-6.2032303948907632</v>
      </c>
      <c r="W44" s="53">
        <v>-9.0534524078257483</v>
      </c>
      <c r="X44" s="53">
        <v>-10.913193042938426</v>
      </c>
      <c r="Y44" s="53">
        <v>-7.8344021264539201</v>
      </c>
      <c r="Z44" s="53">
        <v>-6.5721229896357594</v>
      </c>
      <c r="AA44" s="53">
        <v>-8.063423438375203</v>
      </c>
      <c r="AB44" s="53">
        <v>-8.7950045726443928</v>
      </c>
      <c r="AC44" s="53">
        <v>-4.6322009267711977</v>
      </c>
    </row>
    <row r="45" spans="1:29">
      <c r="A45" s="4" t="s">
        <v>81</v>
      </c>
      <c r="B45" s="53">
        <v>-3.1942845183959587</v>
      </c>
      <c r="C45" s="53">
        <v>-5.9624413782595642</v>
      </c>
      <c r="D45" s="53">
        <v>-2.5305368684870047</v>
      </c>
      <c r="E45" s="53">
        <v>-11.111111111111116</v>
      </c>
      <c r="F45" s="53">
        <v>-1.127398407968901</v>
      </c>
      <c r="G45" s="53">
        <v>-2.7423513245534061</v>
      </c>
      <c r="H45" s="53">
        <v>-0.82725697282804211</v>
      </c>
      <c r="I45" s="53">
        <v>-3.4511115692540395</v>
      </c>
      <c r="J45" s="53">
        <v>-3.8751695867189904</v>
      </c>
      <c r="K45" s="53">
        <v>-2.5214789528188275</v>
      </c>
      <c r="L45" s="53">
        <v>-2.7553048481011349</v>
      </c>
      <c r="M45" s="53">
        <v>-1.0638163275297225</v>
      </c>
      <c r="N45" s="53">
        <v>-10.931364947065376</v>
      </c>
      <c r="O45" s="53">
        <v>-7.8576345742671485</v>
      </c>
      <c r="P45" s="53">
        <v>-20.133616871143726</v>
      </c>
      <c r="Q45" s="53">
        <v>-1.913999677024061</v>
      </c>
      <c r="R45" s="53">
        <v>-2.6819923371647514</v>
      </c>
      <c r="S45" s="53">
        <v>-4.4912217030349861</v>
      </c>
      <c r="T45" s="53">
        <v>-1.6599408564379898</v>
      </c>
      <c r="U45" s="53">
        <v>-6.7463605160374014</v>
      </c>
      <c r="V45" s="53">
        <v>-3.90664669389633</v>
      </c>
      <c r="W45" s="53">
        <v>-6.6466172930438177</v>
      </c>
      <c r="X45" s="53">
        <v>-7.1357463082608747</v>
      </c>
      <c r="Y45" s="53">
        <v>-3.4563769889347329</v>
      </c>
      <c r="Z45" s="53">
        <v>-2.7297771099424026</v>
      </c>
      <c r="AA45" s="53">
        <v>-8.3927648578811187</v>
      </c>
      <c r="AB45" s="53">
        <v>-0.63980302872559425</v>
      </c>
      <c r="AC45" s="53">
        <v>-3.0370728621488405</v>
      </c>
    </row>
    <row r="46" spans="1:29">
      <c r="A46" s="4" t="s">
        <v>82</v>
      </c>
      <c r="B46" s="53">
        <v>9.7953106982192111</v>
      </c>
      <c r="C46" s="53">
        <v>11.952728556097682</v>
      </c>
      <c r="D46" s="53">
        <v>3.9134393472402742</v>
      </c>
      <c r="E46" s="53">
        <v>-2.1165230499803149</v>
      </c>
      <c r="F46" s="53">
        <v>9.2349420510170699</v>
      </c>
      <c r="G46" s="53">
        <v>-15.459079147057059</v>
      </c>
      <c r="H46" s="53">
        <v>9.217145823050739</v>
      </c>
      <c r="I46" s="53">
        <v>9.0000000000000018</v>
      </c>
      <c r="J46" s="53">
        <v>8.2000000000000011</v>
      </c>
      <c r="K46" s="53">
        <v>7.4062639211313543</v>
      </c>
      <c r="L46" s="53">
        <v>17.887798813967525</v>
      </c>
      <c r="M46" s="53">
        <v>3.598928299052357</v>
      </c>
      <c r="N46" s="53">
        <v>2.9754738815843176</v>
      </c>
      <c r="O46" s="53">
        <v>13.095457889279364</v>
      </c>
      <c r="P46" s="53">
        <v>-0.96877785951785378</v>
      </c>
      <c r="Q46" s="53">
        <v>11.926848014461587</v>
      </c>
      <c r="R46" s="53">
        <v>14.014299219472552</v>
      </c>
      <c r="S46" s="53">
        <v>4.0842639813204418</v>
      </c>
      <c r="T46" s="53">
        <v>-3.8651472829988243</v>
      </c>
      <c r="U46" s="53">
        <v>13.774897908159016</v>
      </c>
      <c r="V46" s="53">
        <v>-0.68758708623551978</v>
      </c>
      <c r="W46" s="53">
        <v>6.7108279460060007</v>
      </c>
      <c r="X46" s="53">
        <v>-4.2375674748665269</v>
      </c>
      <c r="Y46" s="53">
        <v>24.19605438595643</v>
      </c>
      <c r="Z46" s="53">
        <v>9.1317580647443037</v>
      </c>
      <c r="AA46" s="53">
        <v>5.9636586374023128</v>
      </c>
      <c r="AB46" s="53">
        <v>15.966087905737357</v>
      </c>
      <c r="AC46" s="53">
        <v>-1.1812270527315589</v>
      </c>
    </row>
    <row r="47" spans="1:29">
      <c r="A47" s="4" t="s">
        <v>83</v>
      </c>
      <c r="B47" s="53">
        <v>-1.1412286113610579</v>
      </c>
      <c r="C47" s="53">
        <v>3.937516013829196</v>
      </c>
      <c r="D47" s="53">
        <v>1.8497893610511296</v>
      </c>
      <c r="E47" s="53">
        <v>13.641432686395126</v>
      </c>
      <c r="F47" s="53">
        <v>9.3974734682209498</v>
      </c>
      <c r="G47" s="53">
        <v>15.213093930970556</v>
      </c>
      <c r="H47" s="53">
        <v>5.9251030207254347</v>
      </c>
      <c r="I47" s="53">
        <v>4.2469650754710564</v>
      </c>
      <c r="J47" s="53">
        <v>4.384169840796603</v>
      </c>
      <c r="K47" s="53">
        <v>7.3521519612844717</v>
      </c>
      <c r="L47" s="53">
        <v>3.1110546621909325</v>
      </c>
      <c r="M47" s="53">
        <v>5.0087790526370108</v>
      </c>
      <c r="N47" s="53">
        <v>4.4585143570512082</v>
      </c>
      <c r="O47" s="53">
        <v>13.097263174745146</v>
      </c>
      <c r="P47" s="53">
        <v>2.1976244950397983</v>
      </c>
      <c r="Q47" s="53">
        <v>-5.9702879980847996</v>
      </c>
      <c r="R47" s="53">
        <v>-1.1577167643465518</v>
      </c>
      <c r="S47" s="53">
        <v>9.8000388940035812</v>
      </c>
      <c r="T47" s="53">
        <v>12.220993137073673</v>
      </c>
      <c r="U47" s="53">
        <v>1.7259216045781594</v>
      </c>
      <c r="V47" s="53">
        <v>3.9704959977551466</v>
      </c>
      <c r="W47" s="53">
        <v>6.8453689230787171</v>
      </c>
      <c r="X47" s="53">
        <v>3.0473853586297546</v>
      </c>
      <c r="Y47" s="53">
        <v>2.1567925470885032</v>
      </c>
      <c r="Z47" s="53">
        <v>5.4154702779779198</v>
      </c>
      <c r="AA47" s="53">
        <v>4.8881943458854433</v>
      </c>
      <c r="AB47" s="53">
        <v>-0.81143544477646801</v>
      </c>
      <c r="AC47" s="53">
        <v>0.3068787591785026</v>
      </c>
    </row>
    <row r="48" spans="1:29">
      <c r="A48" s="4" t="s">
        <v>84</v>
      </c>
      <c r="B48" s="53">
        <v>-1.1466777823131393</v>
      </c>
      <c r="C48" s="53">
        <v>0.83324597716572057</v>
      </c>
      <c r="D48" s="53">
        <v>-2.2719073258438325</v>
      </c>
      <c r="E48" s="53">
        <v>-5.2302382836963464</v>
      </c>
      <c r="F48" s="53">
        <v>12.288209788886538</v>
      </c>
      <c r="G48" s="53">
        <v>-6.6506535042527677</v>
      </c>
      <c r="H48" s="53">
        <v>12.539452926088419</v>
      </c>
      <c r="I48" s="53">
        <v>2.9211080684368653</v>
      </c>
      <c r="J48" s="53">
        <v>0.63910893833431626</v>
      </c>
      <c r="K48" s="53">
        <v>7.1101291303900771</v>
      </c>
      <c r="L48" s="53">
        <v>11.856208443051893</v>
      </c>
      <c r="M48" s="53">
        <v>0.76724317643275075</v>
      </c>
      <c r="N48" s="53">
        <v>-14.840153198356166</v>
      </c>
      <c r="O48" s="53">
        <v>2.5819829773523608</v>
      </c>
      <c r="P48" s="53">
        <v>-21.617931085301681</v>
      </c>
      <c r="Q48" s="53">
        <v>-0.4954527204085295</v>
      </c>
      <c r="R48" s="53">
        <v>3.4428717600477912</v>
      </c>
      <c r="S48" s="53">
        <v>1.8315973596618988</v>
      </c>
      <c r="T48" s="53">
        <v>3.499622316466624</v>
      </c>
      <c r="U48" s="53">
        <v>5.6026612911015885</v>
      </c>
      <c r="V48" s="53">
        <v>-6.200682260348338</v>
      </c>
      <c r="W48" s="53">
        <v>-1.1986203244923805</v>
      </c>
      <c r="X48" s="53">
        <v>-16.839621683939878</v>
      </c>
      <c r="Y48" s="53">
        <v>15.691300304555398</v>
      </c>
      <c r="Z48" s="53">
        <v>6.1636166251893423</v>
      </c>
      <c r="AA48" s="53">
        <v>-4.4004678215952335</v>
      </c>
      <c r="AB48" s="53">
        <v>7.6656192004067591</v>
      </c>
      <c r="AC48" s="53">
        <v>-8.2013133809086654</v>
      </c>
    </row>
    <row r="49" spans="1:29">
      <c r="A49" s="4" t="s">
        <v>85</v>
      </c>
      <c r="B49" s="53">
        <v>-0.14964290201773167</v>
      </c>
      <c r="C49" s="53">
        <v>3.1141891006489004</v>
      </c>
      <c r="D49" s="53">
        <v>-2.211415062478892</v>
      </c>
      <c r="E49" s="53">
        <v>-6.4367816091953927</v>
      </c>
      <c r="F49" s="53">
        <v>9.6474523385646549</v>
      </c>
      <c r="G49" s="53">
        <v>-5.7564387340328196</v>
      </c>
      <c r="H49" s="53">
        <v>9.2645898138260829</v>
      </c>
      <c r="I49" s="53">
        <v>3</v>
      </c>
      <c r="J49" s="53">
        <v>1.7000000000000028</v>
      </c>
      <c r="K49" s="53">
        <v>6.9781213274103209</v>
      </c>
      <c r="L49" s="53">
        <v>13.495749835997174</v>
      </c>
      <c r="M49" s="53">
        <v>1.0708996447365138</v>
      </c>
      <c r="N49" s="53">
        <v>-8.1818552419880461</v>
      </c>
      <c r="O49" s="53">
        <v>1.1978058369422229</v>
      </c>
      <c r="P49" s="53">
        <v>-22.868284383930224</v>
      </c>
      <c r="Q49" s="53">
        <v>10.241574652653242</v>
      </c>
      <c r="R49" s="53">
        <v>1.7760727479397502</v>
      </c>
      <c r="S49" s="53">
        <v>-0.53403830636599281</v>
      </c>
      <c r="T49" s="53">
        <v>2.7625609954635664</v>
      </c>
      <c r="U49" s="53">
        <v>5.3552782059569424</v>
      </c>
      <c r="V49" s="53">
        <v>-5.9477021237319789</v>
      </c>
      <c r="W49" s="53">
        <v>-1.6723361565015864</v>
      </c>
      <c r="X49" s="53">
        <v>-12.271242886187295</v>
      </c>
      <c r="Y49" s="53">
        <v>11.96155529691142</v>
      </c>
      <c r="Z49" s="53">
        <v>6.318186661271092</v>
      </c>
      <c r="AA49" s="53">
        <v>-4.3555380370516303</v>
      </c>
      <c r="AB49" s="53">
        <v>11.418939023807269</v>
      </c>
      <c r="AC49" s="53">
        <v>-8.370088428885964</v>
      </c>
    </row>
    <row r="50" spans="1:29">
      <c r="A50" s="4" t="s">
        <v>86</v>
      </c>
      <c r="B50" s="53">
        <v>0.99703488029540766</v>
      </c>
      <c r="C50" s="53">
        <v>2.2809431234831798</v>
      </c>
      <c r="D50" s="53">
        <v>6.0492263364940513E-2</v>
      </c>
      <c r="E50" s="53">
        <v>-1.2065433254990463</v>
      </c>
      <c r="F50" s="53">
        <v>-2.6407574503218836</v>
      </c>
      <c r="G50" s="53">
        <v>0.89421477021994811</v>
      </c>
      <c r="H50" s="53">
        <v>-3.2748631122623362</v>
      </c>
      <c r="I50" s="53">
        <v>7.8891931563134676E-2</v>
      </c>
      <c r="J50" s="53">
        <v>1.0608910616656866</v>
      </c>
      <c r="K50" s="53">
        <v>-0.13200780297975623</v>
      </c>
      <c r="L50" s="53">
        <v>1.6395413929452811</v>
      </c>
      <c r="M50" s="53">
        <v>0.30365646830376303</v>
      </c>
      <c r="N50" s="53">
        <v>6.6582979563681199</v>
      </c>
      <c r="O50" s="53">
        <v>-1.384177140410138</v>
      </c>
      <c r="P50" s="53">
        <v>-1.2503532986285428</v>
      </c>
      <c r="Q50" s="53">
        <v>10.737027373061771</v>
      </c>
      <c r="R50" s="53">
        <v>-1.6667990121080409</v>
      </c>
      <c r="S50" s="53">
        <v>-2.3656356660278917</v>
      </c>
      <c r="T50" s="53">
        <v>-0.73706132100305766</v>
      </c>
      <c r="U50" s="53">
        <v>-0.24738308514464613</v>
      </c>
      <c r="V50" s="53">
        <v>0.2529801366163591</v>
      </c>
      <c r="W50" s="53">
        <v>-0.47371583200920586</v>
      </c>
      <c r="X50" s="53">
        <v>4.5683787977525832</v>
      </c>
      <c r="Y50" s="53">
        <v>-3.7297450076439773</v>
      </c>
      <c r="Z50" s="53">
        <v>0.15457003608174968</v>
      </c>
      <c r="AA50" s="53">
        <v>4.4929784543603191E-2</v>
      </c>
      <c r="AB50" s="53">
        <v>3.7533198234005098</v>
      </c>
      <c r="AC50" s="53">
        <v>-0.1687750479772987</v>
      </c>
    </row>
  </sheetData>
  <mergeCells count="1">
    <mergeCell ref="A33:B33"/>
  </mergeCells>
  <hyperlinks>
    <hyperlink ref="A33" location="OBSAH!A1" display="Zpět na Obsah" xr:uid="{5E77C5F9-70AE-4AC1-A54A-48D6531156B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G23" sqref="G23"/>
    </sheetView>
  </sheetViews>
  <sheetFormatPr defaultRowHeight="14.45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7F3-618E-4083-AD64-0B2E33C1FDDC}">
  <sheetPr>
    <tabColor theme="0" tint="-0.34998626667073579"/>
  </sheetPr>
  <dimension ref="A1:K14"/>
  <sheetViews>
    <sheetView workbookViewId="0">
      <selection activeCell="G4" sqref="G4"/>
    </sheetView>
  </sheetViews>
  <sheetFormatPr defaultColWidth="8.85546875" defaultRowHeight="11.45"/>
  <cols>
    <col min="1" max="1" width="25.7109375" style="4" customWidth="1"/>
    <col min="2" max="6" width="11.85546875" style="4" customWidth="1"/>
    <col min="7" max="7" width="18.85546875" style="4" customWidth="1"/>
    <col min="8" max="8" width="26" style="4" customWidth="1"/>
    <col min="9" max="9" width="31.28515625" style="4" customWidth="1"/>
    <col min="10" max="10" width="27.28515625" style="4" customWidth="1"/>
    <col min="11" max="11" width="29.5703125" style="4" customWidth="1"/>
    <col min="12" max="16384" width="8.85546875" style="4"/>
  </cols>
  <sheetData>
    <row r="1" spans="1:11">
      <c r="A1" s="4" t="s">
        <v>87</v>
      </c>
    </row>
    <row r="2" spans="1:11" ht="12">
      <c r="A2" s="68"/>
      <c r="B2" s="69" t="s">
        <v>88</v>
      </c>
      <c r="C2" s="70" t="s">
        <v>89</v>
      </c>
      <c r="D2" s="70" t="s">
        <v>90</v>
      </c>
      <c r="E2" s="70" t="s">
        <v>91</v>
      </c>
      <c r="F2" s="71" t="s">
        <v>92</v>
      </c>
      <c r="G2" s="10"/>
      <c r="H2" s="11"/>
      <c r="I2" s="11"/>
      <c r="J2" s="11"/>
      <c r="K2" s="11"/>
    </row>
    <row r="3" spans="1:11" ht="31.15" thickBot="1">
      <c r="A3" s="72"/>
      <c r="B3" s="73" t="s">
        <v>93</v>
      </c>
      <c r="C3" s="74" t="s">
        <v>94</v>
      </c>
      <c r="D3" s="74" t="s">
        <v>95</v>
      </c>
      <c r="E3" s="74" t="s">
        <v>96</v>
      </c>
      <c r="F3" s="75" t="s">
        <v>97</v>
      </c>
      <c r="G3" s="12"/>
      <c r="H3" s="13"/>
      <c r="I3" s="14"/>
      <c r="J3" s="14"/>
      <c r="K3" s="15"/>
    </row>
    <row r="4" spans="1:11" ht="12" thickTop="1">
      <c r="A4" s="76" t="s">
        <v>98</v>
      </c>
      <c r="B4" s="77"/>
      <c r="C4" s="78">
        <v>2874.8</v>
      </c>
      <c r="D4" s="79"/>
      <c r="E4" s="79"/>
      <c r="F4" s="80">
        <v>3030.183</v>
      </c>
      <c r="G4" s="12"/>
      <c r="H4" s="13"/>
      <c r="I4" s="16"/>
      <c r="J4" s="14"/>
      <c r="K4" s="14"/>
    </row>
    <row r="5" spans="1:11">
      <c r="A5" s="81" t="s">
        <v>99</v>
      </c>
      <c r="B5" s="82"/>
      <c r="C5" s="78">
        <v>1972</v>
      </c>
      <c r="D5" s="78">
        <v>2055.1</v>
      </c>
      <c r="E5" s="78"/>
      <c r="F5" s="83"/>
      <c r="G5" s="12"/>
      <c r="H5" s="14"/>
      <c r="I5" s="14"/>
      <c r="J5" s="9"/>
      <c r="K5" s="17"/>
    </row>
    <row r="6" spans="1:11">
      <c r="A6" s="81" t="s">
        <v>100</v>
      </c>
      <c r="B6" s="84"/>
      <c r="C6" s="78">
        <v>1927.7</v>
      </c>
      <c r="D6" s="78">
        <v>1893</v>
      </c>
      <c r="E6" s="78">
        <v>2053.3000000000002</v>
      </c>
      <c r="F6" s="85">
        <v>1984.81</v>
      </c>
      <c r="G6" s="12"/>
      <c r="H6" s="14"/>
      <c r="I6" s="14"/>
      <c r="J6" s="17"/>
      <c r="K6" s="17"/>
    </row>
    <row r="7" spans="1:11">
      <c r="A7" s="81" t="s">
        <v>101</v>
      </c>
      <c r="B7" s="84"/>
      <c r="C7" s="78"/>
      <c r="D7" s="78"/>
      <c r="E7" s="78">
        <v>205.95</v>
      </c>
      <c r="F7" s="85">
        <v>193.02</v>
      </c>
      <c r="G7" s="12"/>
      <c r="H7" s="14"/>
      <c r="I7" s="14"/>
      <c r="J7" s="17"/>
      <c r="K7" s="17"/>
    </row>
    <row r="8" spans="1:11" ht="20.45">
      <c r="A8" s="81" t="s">
        <v>102</v>
      </c>
      <c r="B8" s="84"/>
      <c r="C8" s="78"/>
      <c r="D8" s="78"/>
      <c r="E8" s="78">
        <v>149.90718334399998</v>
      </c>
      <c r="F8" s="85">
        <v>157.47790300609</v>
      </c>
      <c r="G8" s="12"/>
      <c r="H8" s="14"/>
      <c r="I8" s="14"/>
      <c r="J8" s="14"/>
      <c r="K8" s="14"/>
    </row>
    <row r="9" spans="1:11">
      <c r="A9" s="81" t="s">
        <v>103</v>
      </c>
      <c r="B9" s="84"/>
      <c r="C9" s="78"/>
      <c r="D9" s="78"/>
      <c r="E9" s="78">
        <f>E6+E7-E8</f>
        <v>2109.3428166560002</v>
      </c>
      <c r="F9" s="80">
        <f t="shared" ref="F9" si="0">F6+F7-F8</f>
        <v>2020.35209699391</v>
      </c>
      <c r="G9" s="18"/>
      <c r="H9" s="13"/>
      <c r="I9" s="16"/>
      <c r="J9" s="14"/>
      <c r="K9" s="17"/>
    </row>
    <row r="10" spans="1:11">
      <c r="A10" s="81" t="s">
        <v>104</v>
      </c>
      <c r="B10" s="84"/>
      <c r="C10" s="78">
        <v>6431</v>
      </c>
      <c r="D10" s="82">
        <v>6617</v>
      </c>
      <c r="E10" s="78"/>
      <c r="F10" s="82">
        <v>6785.8519999999999</v>
      </c>
      <c r="G10" s="18"/>
      <c r="H10" s="14"/>
      <c r="I10" s="16"/>
      <c r="J10" s="14"/>
      <c r="K10" s="19"/>
    </row>
    <row r="11" spans="1:11">
      <c r="A11" s="86" t="s">
        <v>105</v>
      </c>
      <c r="B11" s="84"/>
      <c r="C11" s="87">
        <v>-5.6</v>
      </c>
      <c r="D11" s="87">
        <v>-3.1</v>
      </c>
      <c r="E11" s="78"/>
      <c r="F11" s="88">
        <v>-2.8</v>
      </c>
      <c r="G11" s="20"/>
      <c r="H11" s="14"/>
      <c r="I11" s="19"/>
      <c r="J11" s="14"/>
      <c r="K11" s="19"/>
    </row>
    <row r="12" spans="1:11">
      <c r="A12" s="89" t="s">
        <v>106</v>
      </c>
      <c r="B12" s="90"/>
      <c r="C12" s="91">
        <v>1.8</v>
      </c>
      <c r="D12" s="91">
        <v>-0.4</v>
      </c>
      <c r="E12" s="92"/>
      <c r="F12" s="93">
        <v>0.2</v>
      </c>
    </row>
    <row r="13" spans="1:11">
      <c r="A13" s="115"/>
      <c r="B13" s="116"/>
      <c r="C13" s="117"/>
      <c r="D13" s="117"/>
      <c r="E13" s="116"/>
      <c r="F13" s="117"/>
    </row>
    <row r="14" spans="1:11">
      <c r="A14" s="153" t="s">
        <v>39</v>
      </c>
      <c r="B14" s="153"/>
    </row>
  </sheetData>
  <mergeCells count="1">
    <mergeCell ref="A14:B14"/>
  </mergeCells>
  <hyperlinks>
    <hyperlink ref="A14" location="OBSAH!A1" display="Zpět na Obsah" xr:uid="{9FF28A7F-59CA-4851-AF8C-F6DD2A7948BF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558-3874-414E-8A8B-79E2C2E27520}">
  <sheetPr>
    <tabColor theme="0" tint="-0.34998626667073579"/>
  </sheetPr>
  <dimension ref="A1:P37"/>
  <sheetViews>
    <sheetView zoomScaleNormal="100" workbookViewId="0">
      <selection activeCell="A36" sqref="A36"/>
    </sheetView>
  </sheetViews>
  <sheetFormatPr defaultColWidth="8.85546875" defaultRowHeight="11.45"/>
  <cols>
    <col min="1" max="1" width="36.7109375" style="4" customWidth="1"/>
    <col min="2" max="16" width="6.7109375" style="4" customWidth="1"/>
    <col min="17" max="17" width="4.7109375" style="4" customWidth="1"/>
    <col min="18" max="16384" width="8.85546875" style="4"/>
  </cols>
  <sheetData>
    <row r="1" spans="1:16">
      <c r="A1" s="4" t="s">
        <v>107</v>
      </c>
    </row>
    <row r="2" spans="1:16">
      <c r="A2" s="44"/>
      <c r="B2" s="60">
        <v>2013</v>
      </c>
      <c r="C2" s="60">
        <v>2014</v>
      </c>
      <c r="D2" s="60">
        <v>2015</v>
      </c>
      <c r="E2" s="60">
        <v>2016</v>
      </c>
      <c r="F2" s="60">
        <v>2017</v>
      </c>
      <c r="G2" s="60">
        <v>2018</v>
      </c>
      <c r="H2" s="60">
        <v>2019</v>
      </c>
      <c r="I2" s="60">
        <v>2020</v>
      </c>
      <c r="J2" s="60">
        <v>2021</v>
      </c>
      <c r="K2" s="60">
        <v>2022</v>
      </c>
      <c r="L2" s="60">
        <v>2023</v>
      </c>
      <c r="M2" s="60">
        <v>2024</v>
      </c>
      <c r="N2" s="60">
        <v>2025</v>
      </c>
      <c r="O2" s="60">
        <v>2026</v>
      </c>
      <c r="P2" s="60">
        <v>2027</v>
      </c>
    </row>
    <row r="3" spans="1:16">
      <c r="A3" s="43" t="s">
        <v>108</v>
      </c>
      <c r="B3" s="61">
        <v>-0.09</v>
      </c>
      <c r="C3" s="61">
        <v>-0.82</v>
      </c>
      <c r="D3" s="61">
        <v>-0.3</v>
      </c>
      <c r="E3" s="61">
        <v>0.87</v>
      </c>
      <c r="F3" s="61">
        <v>0.83</v>
      </c>
      <c r="G3" s="61">
        <v>0</v>
      </c>
      <c r="H3" s="61">
        <v>-1.01</v>
      </c>
      <c r="I3" s="61">
        <v>-2.59</v>
      </c>
      <c r="J3" s="61">
        <v>-3.46</v>
      </c>
      <c r="K3" s="61"/>
      <c r="L3" s="61"/>
      <c r="M3" s="61"/>
      <c r="N3" s="61"/>
      <c r="O3" s="61"/>
      <c r="P3" s="62"/>
    </row>
    <row r="4" spans="1:16">
      <c r="A4" s="43" t="s">
        <v>37</v>
      </c>
      <c r="B4" s="61"/>
      <c r="C4" s="61"/>
      <c r="D4" s="61"/>
      <c r="E4" s="61"/>
      <c r="F4" s="61"/>
      <c r="G4" s="61"/>
      <c r="H4" s="61"/>
      <c r="I4" s="61"/>
      <c r="J4" s="61"/>
      <c r="K4" s="61">
        <v>-2.37</v>
      </c>
      <c r="L4" s="61">
        <v>-2.31</v>
      </c>
      <c r="M4" s="61"/>
      <c r="N4" s="61"/>
      <c r="O4" s="61"/>
      <c r="P4" s="62"/>
    </row>
    <row r="5" spans="1:16">
      <c r="A5" s="43" t="s">
        <v>109</v>
      </c>
      <c r="B5" s="63"/>
      <c r="C5" s="64"/>
      <c r="D5" s="64"/>
      <c r="E5" s="64"/>
      <c r="F5" s="64"/>
      <c r="G5" s="63">
        <v>-1.5</v>
      </c>
      <c r="H5" s="63">
        <v>-1.25</v>
      </c>
      <c r="I5" s="63">
        <v>-1</v>
      </c>
      <c r="J5" s="63"/>
      <c r="K5" s="63"/>
      <c r="L5" s="63">
        <v>-1</v>
      </c>
      <c r="M5" s="63">
        <v>-1</v>
      </c>
      <c r="N5" s="63">
        <v>-1</v>
      </c>
      <c r="O5" s="63">
        <v>-1</v>
      </c>
      <c r="P5" s="63">
        <v>-1</v>
      </c>
    </row>
    <row r="6" spans="1:16">
      <c r="A6" s="43" t="s">
        <v>110</v>
      </c>
      <c r="B6" s="63"/>
      <c r="C6" s="63"/>
      <c r="D6" s="63"/>
      <c r="E6" s="63"/>
      <c r="F6" s="63"/>
      <c r="G6" s="63"/>
      <c r="H6" s="63"/>
      <c r="I6" s="63"/>
      <c r="J6" s="63"/>
      <c r="K6" s="63">
        <v>-5.6</v>
      </c>
      <c r="L6" s="63"/>
      <c r="M6" s="63"/>
      <c r="N6" s="63"/>
      <c r="O6" s="63"/>
      <c r="P6" s="63"/>
    </row>
    <row r="7" spans="1:16" ht="22.9">
      <c r="A7" s="43" t="s">
        <v>111</v>
      </c>
      <c r="B7" s="63"/>
      <c r="C7" s="63"/>
      <c r="D7" s="63"/>
      <c r="E7" s="63"/>
      <c r="F7" s="63"/>
      <c r="G7" s="63"/>
      <c r="H7" s="63"/>
      <c r="I7" s="63"/>
      <c r="J7" s="63"/>
      <c r="K7" s="62"/>
      <c r="L7" s="63"/>
      <c r="M7" s="63">
        <v>-2.75</v>
      </c>
      <c r="N7" s="63">
        <v>-2.25</v>
      </c>
      <c r="O7" s="63">
        <v>-1.75</v>
      </c>
      <c r="P7" s="63">
        <v>-1.25</v>
      </c>
    </row>
    <row r="37" spans="1:2">
      <c r="A37" s="153" t="s">
        <v>39</v>
      </c>
      <c r="B37" s="153"/>
    </row>
  </sheetData>
  <mergeCells count="1">
    <mergeCell ref="A37:B37"/>
  </mergeCells>
  <hyperlinks>
    <hyperlink ref="A37" location="OBSAH!A1" display="Zpět na Obsah" xr:uid="{E08E9D76-2560-4900-A4E8-BDB03AD9CDA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7CA8-BE3E-43F9-B0A9-03A1D1D27EA1}">
  <sheetPr>
    <tabColor theme="0" tint="-0.34998626667073579"/>
  </sheetPr>
  <dimension ref="A1:M32"/>
  <sheetViews>
    <sheetView zoomScale="75" zoomScaleNormal="75" workbookViewId="0">
      <selection activeCell="P29" sqref="P29"/>
    </sheetView>
  </sheetViews>
  <sheetFormatPr defaultColWidth="8.7109375" defaultRowHeight="11.45"/>
  <cols>
    <col min="1" max="1" width="15" style="4" customWidth="1"/>
    <col min="2" max="14" width="8.7109375" style="4"/>
    <col min="15" max="15" width="31.85546875" style="4" bestFit="1" customWidth="1"/>
    <col min="16" max="16384" width="8.7109375" style="4"/>
  </cols>
  <sheetData>
    <row r="1" spans="1:13">
      <c r="A1" s="4" t="s">
        <v>112</v>
      </c>
    </row>
    <row r="2" spans="1:13">
      <c r="A2" s="21"/>
      <c r="B2" s="45">
        <v>2013</v>
      </c>
      <c r="C2" s="45">
        <v>2014</v>
      </c>
      <c r="D2" s="45">
        <v>2015</v>
      </c>
      <c r="E2" s="45">
        <v>2016</v>
      </c>
      <c r="F2" s="45">
        <v>2017</v>
      </c>
      <c r="G2" s="45">
        <v>2018</v>
      </c>
      <c r="H2" s="45">
        <v>2019</v>
      </c>
      <c r="I2" s="45">
        <v>2020</v>
      </c>
      <c r="J2" s="45">
        <v>2021</v>
      </c>
      <c r="K2" s="45">
        <v>2022</v>
      </c>
      <c r="L2" s="45">
        <v>2023</v>
      </c>
      <c r="M2" s="40"/>
    </row>
    <row r="3" spans="1:13">
      <c r="A3" s="21" t="s">
        <v>113</v>
      </c>
      <c r="B3" s="22">
        <v>-1.28</v>
      </c>
      <c r="C3" s="22">
        <v>-2.08</v>
      </c>
      <c r="D3" s="22">
        <v>-0.64</v>
      </c>
      <c r="E3" s="22">
        <v>0.71</v>
      </c>
      <c r="F3" s="22">
        <v>1.5</v>
      </c>
      <c r="G3" s="22">
        <v>0.89</v>
      </c>
      <c r="H3" s="22">
        <v>0.28999999999999998</v>
      </c>
      <c r="I3" s="22">
        <v>-5.77</v>
      </c>
      <c r="J3" s="22">
        <v>-5.08</v>
      </c>
      <c r="K3" s="22">
        <v>-3.19</v>
      </c>
      <c r="L3" s="22">
        <v>-3.56</v>
      </c>
      <c r="M3" s="41"/>
    </row>
    <row r="4" spans="1:13">
      <c r="A4" s="21" t="s">
        <v>114</v>
      </c>
      <c r="B4" s="22">
        <v>-0.09</v>
      </c>
      <c r="C4" s="22">
        <v>-0.82</v>
      </c>
      <c r="D4" s="22">
        <v>-0.3</v>
      </c>
      <c r="E4" s="22">
        <v>0.87</v>
      </c>
      <c r="F4" s="22">
        <v>0.83</v>
      </c>
      <c r="G4" s="22">
        <v>0</v>
      </c>
      <c r="H4" s="22">
        <v>-1.01</v>
      </c>
      <c r="I4" s="22">
        <v>-2.59</v>
      </c>
      <c r="J4" s="22">
        <v>-3.46</v>
      </c>
      <c r="K4" s="22">
        <v>-2.37</v>
      </c>
      <c r="L4" s="22">
        <v>-2.31</v>
      </c>
      <c r="M4" s="41"/>
    </row>
    <row r="5" spans="1:13">
      <c r="A5" s="21" t="s">
        <v>115</v>
      </c>
      <c r="B5" s="22">
        <v>7.0000000000000007E-2</v>
      </c>
      <c r="C5" s="22">
        <v>-0.42</v>
      </c>
      <c r="D5" s="22">
        <v>-0.28000000000000003</v>
      </c>
      <c r="E5" s="22">
        <v>0.06</v>
      </c>
      <c r="F5" s="22">
        <v>0</v>
      </c>
      <c r="G5" s="22">
        <v>-0.08</v>
      </c>
      <c r="H5" s="22">
        <v>0</v>
      </c>
      <c r="I5" s="22">
        <v>-2.27</v>
      </c>
      <c r="J5" s="22">
        <v>-1.56</v>
      </c>
      <c r="K5" s="22">
        <v>-0.87</v>
      </c>
      <c r="L5" s="22">
        <v>-1.05</v>
      </c>
      <c r="M5" s="41"/>
    </row>
    <row r="6" spans="1:13">
      <c r="A6" s="21" t="s">
        <v>116</v>
      </c>
      <c r="B6" s="22">
        <v>-1.27</v>
      </c>
      <c r="C6" s="22">
        <v>-0.84</v>
      </c>
      <c r="D6" s="22">
        <v>-0.06</v>
      </c>
      <c r="E6" s="22">
        <v>-0.22</v>
      </c>
      <c r="F6" s="22">
        <v>0.68</v>
      </c>
      <c r="G6" s="22">
        <v>0.97</v>
      </c>
      <c r="H6" s="22">
        <v>1.3</v>
      </c>
      <c r="I6" s="22">
        <v>-0.91</v>
      </c>
      <c r="J6" s="22">
        <v>-0.06</v>
      </c>
      <c r="K6" s="22">
        <v>0.06</v>
      </c>
      <c r="L6" s="22">
        <v>-0.2</v>
      </c>
      <c r="M6" s="41"/>
    </row>
    <row r="9" spans="1:13">
      <c r="A9" s="67"/>
    </row>
    <row r="13" spans="1:13">
      <c r="A13" s="39"/>
    </row>
    <row r="14" spans="1:13">
      <c r="A14" s="39"/>
    </row>
    <row r="15" spans="1:13">
      <c r="A15" s="39"/>
    </row>
    <row r="16" spans="1:13">
      <c r="A16" s="39"/>
    </row>
    <row r="17" spans="1:2">
      <c r="A17" s="39"/>
    </row>
    <row r="32" spans="1:2">
      <c r="A32" s="153" t="s">
        <v>39</v>
      </c>
      <c r="B32" s="153"/>
    </row>
  </sheetData>
  <mergeCells count="1">
    <mergeCell ref="A32:B32"/>
  </mergeCells>
  <phoneticPr fontId="16" type="noConversion"/>
  <hyperlinks>
    <hyperlink ref="A32" location="OBSAH!A1" display="Zpět na Obsah" xr:uid="{9B21A96E-68D8-4485-9F24-6B841EE2542F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7" ma:contentTypeDescription="Vytvoří nový dokument" ma:contentTypeScope="" ma:versionID="7c720f9403eac4b1e3d7e47171ae0304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418be8c25d0085088f7c0828cdc1518f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2AE82-4570-44B8-B8B0-F3AC01C278C5}"/>
</file>

<file path=customXml/itemProps2.xml><?xml version="1.0" encoding="utf-8"?>
<ds:datastoreItem xmlns:ds="http://schemas.openxmlformats.org/officeDocument/2006/customXml" ds:itemID="{BCF74C70-49D1-480E-B5D4-4493A0183B03}"/>
</file>

<file path=customXml/itemProps3.xml><?xml version="1.0" encoding="utf-8"?>
<ds:datastoreItem xmlns:ds="http://schemas.openxmlformats.org/officeDocument/2006/customXml" ds:itemID="{3E30E2B4-06F2-4604-BE03-4D5ED310D7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2023-09-20T11:23:13Z</dcterms:created>
  <dcterms:modified xsi:type="dcterms:W3CDTF">2023-09-20T13:41:47Z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